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2.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業務統括部\業企課\042　広報・外部照会\03　ホームページ\2025（令7）ホームページ更新\20250430_物価高騰の影響を受けた医療関係施設等に対する長期運転資金について／お知らせ\"/>
    </mc:Choice>
  </mc:AlternateContent>
  <xr:revisionPtr revIDLastSave="0" documentId="8_{8EF2F4FB-EA5B-422C-A8BA-5436E303EA2D}" xr6:coauthVersionLast="46" xr6:coauthVersionMax="46" xr10:uidLastSave="{00000000-0000-0000-0000-000000000000}"/>
  <bookViews>
    <workbookView xWindow="34290" yWindow="1365" windowWidth="28755" windowHeight="12645" tabRatio="884" firstSheet="1" activeTab="1" xr2:uid="{00000000-000D-0000-FFFF-FFFF00000000}"/>
  </bookViews>
  <sheets>
    <sheet name="作業リスト" sheetId="68" state="hidden" r:id="rId1"/>
    <sheet name="補足説明（様式1）※ベースアップ・処遇改善あり" sheetId="63" r:id="rId2"/>
    <sheet name="補足説明（様式1）※ベースアップ・処遇改善なし" sheetId="71" r:id="rId3"/>
  </sheets>
  <definedNames>
    <definedName name="_xlnm._FilterDatabase" localSheetId="0">作業リスト!#REF!</definedName>
    <definedName name="_xlnm.Print_Area" localSheetId="1">'補足説明（様式1）※ベースアップ・処遇改善あり'!$B$1:$Q$50</definedName>
    <definedName name="_xlnm.Print_Area" localSheetId="2">'補足説明（様式1）※ベースアップ・処遇改善なし'!$B$1:$Q$65</definedName>
    <definedName name="エラー表示">作業リスト!#REF!</definedName>
    <definedName name="医療貸付">作業リスト!$B$2:$B$10</definedName>
    <definedName name="医療担保">作業リスト!#REF!</definedName>
    <definedName name="医療分野">作業リスト!$B$2:$B$10</definedName>
    <definedName name="施設種類一覧">作業リスト!$A$1:$B$1</definedName>
    <definedName name="事業計画等確認対象">作業リスト!#REF!</definedName>
    <definedName name="事業計画等確認非対象">作業リスト!#REF!</definedName>
    <definedName name="償還0から11月">作業リスト!#REF!</definedName>
    <definedName name="償還0月">作業リスト!#REF!</definedName>
    <definedName name="償還10年">作業リスト!#REF!</definedName>
    <definedName name="償還5年">作業リスト!#REF!</definedName>
    <definedName name="据置0から11月">作業リスト!#REF!</definedName>
    <definedName name="据置0から6月">作業リスト!#REF!</definedName>
    <definedName name="据置0月">作業リスト!#REF!</definedName>
    <definedName name="据置1年6か月">作業リスト!#REF!</definedName>
    <definedName name="据置2年">作業リスト!#REF!</definedName>
    <definedName name="据置5年">作業リスト!#REF!</definedName>
    <definedName name="据置6から11月">作業リスト!#REF!</definedName>
    <definedName name="福祉貸付_高齢者福祉分野">作業リスト!#REF!</definedName>
    <definedName name="福祉貸付_児童福祉分野及び母子・父子福祉分野">作業リスト!#REF!</definedName>
    <definedName name="福祉貸付_障害者福祉分野">作業リスト!#REF!</definedName>
    <definedName name="福祉貸付_生活保護・その他分野">作業リスト!#REF!</definedName>
    <definedName name="福祉担保">作業リスト!#REF!</definedName>
    <definedName name="保証人制限あり">作業リスト!#REF!</definedName>
    <definedName name="保証人制限なし">作業リスト!#REF!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8" i="63" l="1"/>
  <c r="F37" i="63" l="1"/>
  <c r="F32" i="63"/>
  <c r="B41" i="71" l="1"/>
  <c r="J42" i="71" l="1"/>
  <c r="J41" i="71"/>
  <c r="L43" i="71"/>
  <c r="H43" i="71"/>
  <c r="F43" i="71"/>
  <c r="I21" i="71"/>
  <c r="F21" i="71"/>
  <c r="N19" i="63"/>
  <c r="N18" i="63"/>
  <c r="N26" i="63"/>
  <c r="L20" i="63"/>
  <c r="J20" i="63"/>
  <c r="H20" i="63"/>
  <c r="F20" i="63"/>
  <c r="J43" i="71" l="1"/>
  <c r="N42" i="71"/>
  <c r="N41" i="71"/>
  <c r="O21" i="71"/>
  <c r="F52" i="71" s="1"/>
  <c r="O20" i="71"/>
  <c r="L20" i="71"/>
  <c r="O19" i="71"/>
  <c r="L19" i="71"/>
  <c r="O18" i="71"/>
  <c r="L18" i="71"/>
  <c r="O22" i="71" l="1"/>
  <c r="H59" i="71" s="1"/>
  <c r="L21" i="71"/>
  <c r="N43" i="71"/>
  <c r="N44" i="71" s="1"/>
  <c r="F53" i="71" l="1"/>
  <c r="M59" i="71" s="1"/>
  <c r="N27" i="63"/>
  <c r="N20" i="63" l="1"/>
  <c r="N21" i="63" s="1"/>
  <c r="H44" i="63" l="1"/>
  <c r="M44" i="63"/>
</calcChain>
</file>

<file path=xl/sharedStrings.xml><?xml version="1.0" encoding="utf-8"?>
<sst xmlns="http://schemas.openxmlformats.org/spreadsheetml/2006/main" count="143" uniqueCount="91">
  <si>
    <t>(Ａ)</t>
    <phoneticPr fontId="21"/>
  </si>
  <si>
    <t>(Ｂ)</t>
    <phoneticPr fontId="21"/>
  </si>
  <si>
    <t>（2）うち人件費（円）</t>
    <rPh sb="5" eb="8">
      <t>ジンケンヒ</t>
    </rPh>
    <rPh sb="9" eb="10">
      <t>エン</t>
    </rPh>
    <phoneticPr fontId="21"/>
  </si>
  <si>
    <t>（3）うち減価償却費（円）</t>
    <rPh sb="5" eb="10">
      <t>ゲンカショウキャクヒ</t>
    </rPh>
    <rPh sb="11" eb="12">
      <t>エン</t>
    </rPh>
    <phoneticPr fontId="21"/>
  </si>
  <si>
    <t>（4）＝（1）-（2）-（3）（円）</t>
    <rPh sb="16" eb="17">
      <t>エン</t>
    </rPh>
    <phoneticPr fontId="21"/>
  </si>
  <si>
    <t>ご融資額の上限目安（万円）</t>
    <phoneticPr fontId="21"/>
  </si>
  <si>
    <t>（単位：円）</t>
    <rPh sb="1" eb="3">
      <t>タンイ</t>
    </rPh>
    <rPh sb="4" eb="5">
      <t>エン</t>
    </rPh>
    <phoneticPr fontId="21"/>
  </si>
  <si>
    <t>「ご融資額の上限目安」欄を参考に借入申込金額をご検討ください。</t>
    <phoneticPr fontId="21"/>
  </si>
  <si>
    <t>病院</t>
    <rPh sb="0" eb="2">
      <t>ビョウイン</t>
    </rPh>
    <phoneticPr fontId="21"/>
  </si>
  <si>
    <t>有床診療所（一般）</t>
    <rPh sb="0" eb="5">
      <t>ユウショウシンリョウジョ</t>
    </rPh>
    <rPh sb="6" eb="8">
      <t>イッパン</t>
    </rPh>
    <phoneticPr fontId="21"/>
  </si>
  <si>
    <t>無床診療所（一般）</t>
    <rPh sb="0" eb="2">
      <t>ムショウ</t>
    </rPh>
    <rPh sb="2" eb="5">
      <t>シンリョウジョ</t>
    </rPh>
    <rPh sb="6" eb="8">
      <t>イッパン</t>
    </rPh>
    <phoneticPr fontId="21"/>
  </si>
  <si>
    <t>歯科診療所</t>
    <rPh sb="0" eb="5">
      <t>シカシンリョウジョ</t>
    </rPh>
    <phoneticPr fontId="21"/>
  </si>
  <si>
    <t>介護医療院</t>
    <rPh sb="0" eb="5">
      <t>カイゴイリョウイン</t>
    </rPh>
    <phoneticPr fontId="21"/>
  </si>
  <si>
    <t>介護老人保健施設</t>
    <rPh sb="0" eb="8">
      <t>カイゴロウジンホケンシセツ</t>
    </rPh>
    <phoneticPr fontId="21"/>
  </si>
  <si>
    <t>助産所</t>
    <rPh sb="0" eb="3">
      <t>ジョサンジョ</t>
    </rPh>
    <phoneticPr fontId="21"/>
  </si>
  <si>
    <t>指定訪問看護事業所</t>
    <rPh sb="0" eb="2">
      <t>シテイ</t>
    </rPh>
    <rPh sb="2" eb="4">
      <t>ホウモン</t>
    </rPh>
    <rPh sb="4" eb="6">
      <t>カンゴ</t>
    </rPh>
    <rPh sb="6" eb="9">
      <t>ジギョウショ</t>
    </rPh>
    <phoneticPr fontId="21"/>
  </si>
  <si>
    <t>医療従事者養成施設</t>
    <rPh sb="0" eb="9">
      <t>イリョウジュウジシャヨウセイシセツ</t>
    </rPh>
    <phoneticPr fontId="21"/>
  </si>
  <si>
    <t>事業収益</t>
    <rPh sb="0" eb="2">
      <t>ジギョウ</t>
    </rPh>
    <rPh sb="2" eb="4">
      <t>シュウエキ</t>
    </rPh>
    <phoneticPr fontId="21"/>
  </si>
  <si>
    <t>事業外収益</t>
    <rPh sb="0" eb="2">
      <t>ジギョウ</t>
    </rPh>
    <rPh sb="2" eb="3">
      <t>ガイ</t>
    </rPh>
    <rPh sb="3" eb="5">
      <t>シュウエキ</t>
    </rPh>
    <phoneticPr fontId="21"/>
  </si>
  <si>
    <t>事業費用</t>
    <rPh sb="0" eb="2">
      <t>ジギョウ</t>
    </rPh>
    <rPh sb="2" eb="3">
      <t>ヒ</t>
    </rPh>
    <rPh sb="3" eb="4">
      <t>ヨウ</t>
    </rPh>
    <phoneticPr fontId="21"/>
  </si>
  <si>
    <t>事業外費用</t>
    <rPh sb="0" eb="2">
      <t>ジギョウ</t>
    </rPh>
    <rPh sb="2" eb="3">
      <t>ガイ</t>
    </rPh>
    <rPh sb="3" eb="5">
      <t>ヒヨウ</t>
    </rPh>
    <phoneticPr fontId="21"/>
  </si>
  <si>
    <t>経常収益
【Ａ】</t>
    <rPh sb="0" eb="2">
      <t>ケイジョウ</t>
    </rPh>
    <rPh sb="2" eb="4">
      <t>シュウエキ</t>
    </rPh>
    <phoneticPr fontId="21"/>
  </si>
  <si>
    <t>経常費用
【Ｂ】</t>
    <rPh sb="0" eb="2">
      <t>ケイジョウ</t>
    </rPh>
    <rPh sb="2" eb="4">
      <t>ヒヨウ</t>
    </rPh>
    <phoneticPr fontId="21"/>
  </si>
  <si>
    <t>（単位：円）</t>
  </si>
  <si>
    <t>経常利益
【Ａ－Ｂ】</t>
    <rPh sb="0" eb="4">
      <t>ケイジョウリエキ</t>
    </rPh>
    <phoneticPr fontId="21"/>
  </si>
  <si>
    <t>判定⇒</t>
    <rPh sb="0" eb="2">
      <t>ハンテイ</t>
    </rPh>
    <phoneticPr fontId="21"/>
  </si>
  <si>
    <t>（1）事業費用計（円）</t>
    <rPh sb="3" eb="5">
      <t>ジギョウ</t>
    </rPh>
    <rPh sb="5" eb="7">
      <t>ヒヨウ</t>
    </rPh>
    <rPh sb="7" eb="8">
      <t>ケイ</t>
    </rPh>
    <rPh sb="9" eb="10">
      <t>エン</t>
    </rPh>
    <phoneticPr fontId="21"/>
  </si>
  <si>
    <t>①物価高騰の影響を
受けた月</t>
    <phoneticPr fontId="21"/>
  </si>
  <si>
    <t>②前年(又は前々年)の
同月</t>
    <rPh sb="4" eb="5">
      <t>マタ</t>
    </rPh>
    <rPh sb="6" eb="7">
      <t>ゼン</t>
    </rPh>
    <rPh sb="8" eb="9">
      <t>ネン</t>
    </rPh>
    <phoneticPr fontId="21"/>
  </si>
  <si>
    <t>対前年(又は前々年)
同月比
（Ｂ÷Ａ）</t>
    <rPh sb="0" eb="1">
      <t>タイ</t>
    </rPh>
    <rPh sb="1" eb="3">
      <t>ゼンネン</t>
    </rPh>
    <rPh sb="4" eb="5">
      <t>マタ</t>
    </rPh>
    <rPh sb="6" eb="7">
      <t>ゼン</t>
    </rPh>
    <rPh sb="8" eb="9">
      <t>ネン</t>
    </rPh>
    <rPh sb="11" eb="13">
      <t>ドウゲツ</t>
    </rPh>
    <rPh sb="13" eb="14">
      <t>ヒ</t>
    </rPh>
    <phoneticPr fontId="21"/>
  </si>
  <si>
    <t>②前年(又は前々年)の同月</t>
    <rPh sb="1" eb="3">
      <t>ゼンネン</t>
    </rPh>
    <rPh sb="4" eb="5">
      <t>マタ</t>
    </rPh>
    <rPh sb="6" eb="8">
      <t>マエマエ</t>
    </rPh>
    <rPh sb="8" eb="9">
      <t>ドシ</t>
    </rPh>
    <rPh sb="11" eb="13">
      <t>ドウゲツ</t>
    </rPh>
    <phoneticPr fontId="21"/>
  </si>
  <si>
    <t>差（①－②）</t>
    <rPh sb="0" eb="1">
      <t>サ</t>
    </rPh>
    <phoneticPr fontId="21"/>
  </si>
  <si>
    <t>要件1
※必須</t>
    <rPh sb="0" eb="2">
      <t>ヨウケン</t>
    </rPh>
    <phoneticPr fontId="21"/>
  </si>
  <si>
    <t>要件2
※必須</t>
    <rPh sb="0" eb="2">
      <t>ヨウケン</t>
    </rPh>
    <phoneticPr fontId="21"/>
  </si>
  <si>
    <t>今次借入申込事業・施設において、物価高騰により費用が増加しているか？</t>
    <rPh sb="16" eb="20">
      <t>ブッカコウトウ</t>
    </rPh>
    <rPh sb="23" eb="25">
      <t>ヒヨウ</t>
    </rPh>
    <rPh sb="26" eb="28">
      <t>ゾウカ</t>
    </rPh>
    <phoneticPr fontId="21"/>
  </si>
  <si>
    <t>前年</t>
    <rPh sb="0" eb="2">
      <t>ゼンネン</t>
    </rPh>
    <phoneticPr fontId="21"/>
  </si>
  <si>
    <t>対比対象年</t>
    <rPh sb="0" eb="2">
      <t>タイヒ</t>
    </rPh>
    <rPh sb="2" eb="4">
      <t>タイショウ</t>
    </rPh>
    <rPh sb="4" eb="5">
      <t>ネン</t>
    </rPh>
    <phoneticPr fontId="21"/>
  </si>
  <si>
    <t>③費用増額幅
（Ａ－Ｂ）</t>
    <rPh sb="1" eb="3">
      <t>ヒヨウ</t>
    </rPh>
    <rPh sb="3" eb="5">
      <t>ゾウガク</t>
    </rPh>
    <rPh sb="5" eb="6">
      <t>ハバ</t>
    </rPh>
    <phoneticPr fontId="21"/>
  </si>
  <si>
    <t>融資希望額
※必須</t>
    <rPh sb="0" eb="2">
      <t>ユウシ</t>
    </rPh>
    <rPh sb="2" eb="4">
      <t>キボウ</t>
    </rPh>
    <rPh sb="4" eb="5">
      <t>ガク</t>
    </rPh>
    <rPh sb="7" eb="9">
      <t>ヒッス</t>
    </rPh>
    <phoneticPr fontId="21"/>
  </si>
  <si>
    <t>費用増加額の24倍</t>
    <rPh sb="0" eb="2">
      <t>ヒヨウ</t>
    </rPh>
    <rPh sb="2" eb="4">
      <t>ゾウカ</t>
    </rPh>
    <rPh sb="4" eb="5">
      <t>ガク</t>
    </rPh>
    <rPh sb="8" eb="9">
      <t>バイ</t>
    </rPh>
    <phoneticPr fontId="21"/>
  </si>
  <si>
    <t>施設上限額</t>
    <rPh sb="0" eb="2">
      <t>シセツ</t>
    </rPh>
    <rPh sb="2" eb="5">
      <t>ジョウゲンガク</t>
    </rPh>
    <phoneticPr fontId="21"/>
  </si>
  <si>
    <t>上限500万円</t>
    <rPh sb="0" eb="2">
      <t>ジョウゲン</t>
    </rPh>
    <rPh sb="5" eb="7">
      <t>マンエン</t>
    </rPh>
    <phoneticPr fontId="21"/>
  </si>
  <si>
    <t>ご融資の上限目安を参考に、借入申込金額をご記入ください。</t>
    <rPh sb="1" eb="3">
      <t>ユウシ</t>
    </rPh>
    <rPh sb="4" eb="6">
      <t>ジョウゲン</t>
    </rPh>
    <rPh sb="6" eb="8">
      <t>メヤス</t>
    </rPh>
    <rPh sb="9" eb="11">
      <t>サンコウ</t>
    </rPh>
    <rPh sb="13" eb="15">
      <t>カリイレ</t>
    </rPh>
    <rPh sb="15" eb="17">
      <t>モウシコミ</t>
    </rPh>
    <rPh sb="17" eb="19">
      <t>キンガク</t>
    </rPh>
    <rPh sb="21" eb="23">
      <t>キニュウ</t>
    </rPh>
    <phoneticPr fontId="21"/>
  </si>
  <si>
    <t>（無担保の場合）</t>
    <rPh sb="1" eb="4">
      <t>ムタンポ</t>
    </rPh>
    <rPh sb="5" eb="7">
      <t>バアイ</t>
    </rPh>
    <phoneticPr fontId="21"/>
  </si>
  <si>
    <t>福祉貸付対象施設</t>
    <rPh sb="0" eb="2">
      <t>フクシ</t>
    </rPh>
    <rPh sb="2" eb="4">
      <t>カシツケ</t>
    </rPh>
    <rPh sb="4" eb="6">
      <t>タイショウ</t>
    </rPh>
    <rPh sb="6" eb="8">
      <t>シセツ</t>
    </rPh>
    <phoneticPr fontId="21"/>
  </si>
  <si>
    <t>上限なし</t>
    <rPh sb="0" eb="2">
      <t>ジョウゲン</t>
    </rPh>
    <phoneticPr fontId="21"/>
  </si>
  <si>
    <t>低い方</t>
    <rPh sb="0" eb="1">
      <t>ヒク</t>
    </rPh>
    <rPh sb="2" eb="3">
      <t>ホウ</t>
    </rPh>
    <phoneticPr fontId="21"/>
  </si>
  <si>
    <t>無担保上限額</t>
    <rPh sb="0" eb="3">
      <t>ムタンポ</t>
    </rPh>
    <rPh sb="3" eb="5">
      <t>ジョウゲン</t>
    </rPh>
    <rPh sb="5" eb="6">
      <t>ガク</t>
    </rPh>
    <phoneticPr fontId="21"/>
  </si>
  <si>
    <t>物価高騰の影響に伴い、費用が増加している具体的な費用科目（人件費、減価償却費を除く）、金額を記入してください。</t>
    <rPh sb="0" eb="4">
      <t>ブッカコウトウ</t>
    </rPh>
    <rPh sb="5" eb="7">
      <t>エイキョウ</t>
    </rPh>
    <rPh sb="8" eb="9">
      <t>トモナ</t>
    </rPh>
    <rPh sb="11" eb="13">
      <t>ヒヨウ</t>
    </rPh>
    <rPh sb="14" eb="16">
      <t>ゾウカ</t>
    </rPh>
    <rPh sb="20" eb="23">
      <t>グタイテキ</t>
    </rPh>
    <rPh sb="24" eb="26">
      <t>ヒヨウ</t>
    </rPh>
    <rPh sb="26" eb="28">
      <t>カモク</t>
    </rPh>
    <rPh sb="29" eb="32">
      <t>ジンケンヒ</t>
    </rPh>
    <rPh sb="33" eb="35">
      <t>ゲンカ</t>
    </rPh>
    <rPh sb="35" eb="37">
      <t>ショウキャク</t>
    </rPh>
    <rPh sb="37" eb="38">
      <t>ヒ</t>
    </rPh>
    <rPh sb="39" eb="40">
      <t>ノゾ</t>
    </rPh>
    <rPh sb="43" eb="45">
      <t>キンガク</t>
    </rPh>
    <rPh sb="46" eb="48">
      <t>キニュウ</t>
    </rPh>
    <phoneticPr fontId="21"/>
  </si>
  <si>
    <r>
      <t>(注)
上記の表に、当該施設における事業費用のうち物価高騰の影響を最も大きく
受けた月の実績をご記入ください。
①欄：</t>
    </r>
    <r>
      <rPr>
        <u/>
        <sz val="12"/>
        <rFont val="ＭＳ 明朝"/>
        <family val="1"/>
        <charset val="128"/>
      </rPr>
      <t>物価高騰の影響を受けた後の実績額（月額</t>
    </r>
    <r>
      <rPr>
        <sz val="12"/>
        <rFont val="ＭＳ 明朝"/>
        <family val="1"/>
        <charset val="128"/>
      </rPr>
      <t>）をご記入ください。
②欄：</t>
    </r>
    <r>
      <rPr>
        <u/>
        <sz val="12"/>
        <rFont val="ＭＳ 明朝"/>
        <family val="1"/>
        <charset val="128"/>
      </rPr>
      <t>物価高騰の影響を受ける前の実績額(月額）（①の前年同月又は前々年同月）</t>
    </r>
    <r>
      <rPr>
        <sz val="12"/>
        <rFont val="ＭＳ 明朝"/>
        <family val="1"/>
        <charset val="128"/>
      </rPr>
      <t>をご記入ください。
※</t>
    </r>
    <r>
      <rPr>
        <u/>
        <sz val="12"/>
        <rFont val="ＭＳ 明朝"/>
        <family val="1"/>
        <charset val="128"/>
      </rPr>
      <t>上記（A-B)の減少が生じていない場合は、原則として融資対象とはなりません</t>
    </r>
    <r>
      <rPr>
        <sz val="12"/>
        <rFont val="ＭＳ 明朝"/>
        <family val="1"/>
        <charset val="128"/>
      </rPr>
      <t>ので、ご注意ください。
※</t>
    </r>
    <r>
      <rPr>
        <u/>
        <sz val="12"/>
        <rFont val="ＭＳ 明朝"/>
        <family val="1"/>
        <charset val="128"/>
      </rPr>
      <t>上記に記載の金額が確認できる書類（残高試算表）を添付</t>
    </r>
    <r>
      <rPr>
        <sz val="12"/>
        <rFont val="ＭＳ 明朝"/>
        <family val="1"/>
        <charset val="128"/>
      </rPr>
      <t>してください。</t>
    </r>
    <rPh sb="18" eb="20">
      <t>ジギョウ</t>
    </rPh>
    <rPh sb="57" eb="58">
      <t>ラン</t>
    </rPh>
    <rPh sb="76" eb="78">
      <t>ゲツガク</t>
    </rPh>
    <rPh sb="90" eb="91">
      <t>ラン</t>
    </rPh>
    <rPh sb="109" eb="111">
      <t>ゲツガク</t>
    </rPh>
    <rPh sb="119" eb="120">
      <t>マタ</t>
    </rPh>
    <rPh sb="121" eb="123">
      <t>ゼンゼン</t>
    </rPh>
    <rPh sb="123" eb="124">
      <t>ネン</t>
    </rPh>
    <rPh sb="124" eb="126">
      <t>ドウゲツ</t>
    </rPh>
    <phoneticPr fontId="21"/>
  </si>
  <si>
    <t>←比較対象年を選択してください。</t>
    <rPh sb="1" eb="3">
      <t>ヒカク</t>
    </rPh>
    <rPh sb="3" eb="5">
      <t>タイショウ</t>
    </rPh>
    <rPh sb="5" eb="6">
      <t>ネン</t>
    </rPh>
    <rPh sb="7" eb="9">
      <t>センタク</t>
    </rPh>
    <phoneticPr fontId="21"/>
  </si>
  <si>
    <t>←対象年月日及び各金額を入力してください。</t>
    <rPh sb="1" eb="3">
      <t>タイショウ</t>
    </rPh>
    <rPh sb="3" eb="6">
      <t>ネンガッピ</t>
    </rPh>
    <rPh sb="6" eb="7">
      <t>オヨ</t>
    </rPh>
    <rPh sb="8" eb="9">
      <t>カク</t>
    </rPh>
    <rPh sb="9" eb="11">
      <t>キンガク</t>
    </rPh>
    <rPh sb="12" eb="14">
      <t>ニュウリョク</t>
    </rPh>
    <phoneticPr fontId="21"/>
  </si>
  <si>
    <t>←入力してください。</t>
    <rPh sb="1" eb="3">
      <t>ニュウリョク</t>
    </rPh>
    <phoneticPr fontId="21"/>
  </si>
  <si>
    <t>←各金額を入力してください。</t>
    <rPh sb="1" eb="4">
      <t>カクキンガク</t>
    </rPh>
    <rPh sb="5" eb="7">
      <t>ニュウリョク</t>
    </rPh>
    <phoneticPr fontId="21"/>
  </si>
  <si>
    <t>有担保上限額※</t>
    <rPh sb="0" eb="1">
      <t>ユウ</t>
    </rPh>
    <rPh sb="1" eb="3">
      <t>タンポ</t>
    </rPh>
    <rPh sb="3" eb="5">
      <t>ジョウゲン</t>
    </rPh>
    <rPh sb="5" eb="6">
      <t>ガク</t>
    </rPh>
    <phoneticPr fontId="21"/>
  </si>
  <si>
    <t>※有担保の場合、担保評価額の80%（診療報酬債権等は100％）と比較し、いずれか低い金額となるため、お申込み前にご連絡ください。</t>
    <rPh sb="1" eb="2">
      <t>ユウ</t>
    </rPh>
    <rPh sb="2" eb="4">
      <t>タンポ</t>
    </rPh>
    <rPh sb="5" eb="7">
      <t>バアイ</t>
    </rPh>
    <rPh sb="8" eb="10">
      <t>タンポ</t>
    </rPh>
    <rPh sb="10" eb="12">
      <t>ヒョウカ</t>
    </rPh>
    <rPh sb="12" eb="13">
      <t>ガク</t>
    </rPh>
    <rPh sb="18" eb="20">
      <t>シンリョウ</t>
    </rPh>
    <rPh sb="20" eb="22">
      <t>ホウシュウ</t>
    </rPh>
    <rPh sb="22" eb="24">
      <t>サイケン</t>
    </rPh>
    <rPh sb="24" eb="25">
      <t>トウ</t>
    </rPh>
    <rPh sb="32" eb="34">
      <t>ヒカク</t>
    </rPh>
    <rPh sb="40" eb="41">
      <t>ヒク</t>
    </rPh>
    <rPh sb="42" eb="44">
      <t>キンガク</t>
    </rPh>
    <rPh sb="51" eb="53">
      <t>モウシコ</t>
    </rPh>
    <rPh sb="54" eb="55">
      <t>マエ</t>
    </rPh>
    <rPh sb="57" eb="59">
      <t>レンラク</t>
    </rPh>
    <phoneticPr fontId="21"/>
  </si>
  <si>
    <t>※エクセルで入力する場合は、赤色箇所に数字を入力してください。
※手書きで記入をする場合は、もれなく記入をしてください。
※記載の金額が確認できる書類（残高試算表）を添付してください。</t>
    <rPh sb="6" eb="8">
      <t>ニュウリョク</t>
    </rPh>
    <rPh sb="10" eb="12">
      <t>バアイ</t>
    </rPh>
    <rPh sb="14" eb="16">
      <t>アカイロ</t>
    </rPh>
    <rPh sb="16" eb="18">
      <t>カショ</t>
    </rPh>
    <rPh sb="19" eb="21">
      <t>スウジ</t>
    </rPh>
    <rPh sb="22" eb="24">
      <t>ニュウリョク</t>
    </rPh>
    <rPh sb="33" eb="35">
      <t>テガ</t>
    </rPh>
    <rPh sb="37" eb="39">
      <t>キニュウ</t>
    </rPh>
    <rPh sb="42" eb="44">
      <t>バアイ</t>
    </rPh>
    <rPh sb="50" eb="52">
      <t>キニュウ</t>
    </rPh>
    <phoneticPr fontId="21"/>
  </si>
  <si>
    <t>※エクセルで入力する場合は、赤色箇所に入力してください。
　（対前年(又は前々年)同月比や費用増額幅が自動的に算出されます）
※手書きで記入をする場合は、もれなく記入をいただき、費用増額幅を算出し、記載してください。</t>
    <rPh sb="6" eb="8">
      <t>ニュウリョク</t>
    </rPh>
    <rPh sb="10" eb="12">
      <t>バアイ</t>
    </rPh>
    <rPh sb="14" eb="16">
      <t>アカイロ</t>
    </rPh>
    <rPh sb="16" eb="18">
      <t>カショ</t>
    </rPh>
    <rPh sb="19" eb="21">
      <t>ニュウリョク</t>
    </rPh>
    <rPh sb="31" eb="32">
      <t>タイ</t>
    </rPh>
    <rPh sb="32" eb="34">
      <t>ゼンネン</t>
    </rPh>
    <rPh sb="35" eb="36">
      <t>マタ</t>
    </rPh>
    <rPh sb="41" eb="44">
      <t>ドウゲツヒ</t>
    </rPh>
    <rPh sb="45" eb="47">
      <t>ヒヨウ</t>
    </rPh>
    <rPh sb="47" eb="48">
      <t>ゾウ</t>
    </rPh>
    <rPh sb="48" eb="49">
      <t>ガク</t>
    </rPh>
    <rPh sb="49" eb="50">
      <t>ハバ</t>
    </rPh>
    <rPh sb="51" eb="54">
      <t>ジドウテキ</t>
    </rPh>
    <rPh sb="55" eb="57">
      <t>サンシュツ</t>
    </rPh>
    <rPh sb="64" eb="66">
      <t>テガ</t>
    </rPh>
    <rPh sb="68" eb="70">
      <t>キニュウ</t>
    </rPh>
    <rPh sb="73" eb="75">
      <t>バアイ</t>
    </rPh>
    <rPh sb="81" eb="83">
      <t>キニュウ</t>
    </rPh>
    <rPh sb="89" eb="91">
      <t>ヒヨウ</t>
    </rPh>
    <rPh sb="91" eb="93">
      <t>ゾウガク</t>
    </rPh>
    <rPh sb="93" eb="94">
      <t>ハバ</t>
    </rPh>
    <rPh sb="95" eb="97">
      <t>サンシュツ</t>
    </rPh>
    <rPh sb="99" eb="101">
      <t>キサイ</t>
    </rPh>
    <phoneticPr fontId="21"/>
  </si>
  <si>
    <t>※借入申込金額は、「入力シート」内の「借入申込金額」欄に入力してください。</t>
    <rPh sb="1" eb="3">
      <t>カリイレ</t>
    </rPh>
    <rPh sb="3" eb="5">
      <t>モウシコミ</t>
    </rPh>
    <rPh sb="5" eb="7">
      <t>キンガク</t>
    </rPh>
    <rPh sb="10" eb="12">
      <t>ニュウリョク</t>
    </rPh>
    <rPh sb="16" eb="17">
      <t>ナイ</t>
    </rPh>
    <rPh sb="19" eb="21">
      <t>カリイレ</t>
    </rPh>
    <rPh sb="21" eb="23">
      <t>モウシコミ</t>
    </rPh>
    <rPh sb="23" eb="25">
      <t>キンガク</t>
    </rPh>
    <rPh sb="26" eb="27">
      <t>ラン</t>
    </rPh>
    <rPh sb="28" eb="30">
      <t>ニュウリョク</t>
    </rPh>
    <phoneticPr fontId="21"/>
  </si>
  <si>
    <t>（単位：万円）</t>
    <rPh sb="1" eb="3">
      <t>タンイ</t>
    </rPh>
    <rPh sb="4" eb="5">
      <t>マン</t>
    </rPh>
    <rPh sb="5" eb="6">
      <t>エン</t>
    </rPh>
    <phoneticPr fontId="21"/>
  </si>
  <si>
    <t>★以下、赤色箇所に入力してください。</t>
    <rPh sb="1" eb="3">
      <t>イカ</t>
    </rPh>
    <rPh sb="4" eb="6">
      <t>アカイロ</t>
    </rPh>
    <rPh sb="6" eb="8">
      <t>カショ</t>
    </rPh>
    <rPh sb="9" eb="11">
      <t>ニュウリョク</t>
    </rPh>
    <phoneticPr fontId="21"/>
  </si>
  <si>
    <t>　本制度は、物価高騰の影響による費用増（人件費、減価償却費を除く。）が確認でき、かつ、経常利益が減少している施設等に対し、貸付条件の一部について優遇を行っておりますので、要件等の確認のために以下についてご記載ください。</t>
    <phoneticPr fontId="21"/>
  </si>
  <si>
    <t>今次借入申込事業・施設において、経常利益が減少しているか？</t>
    <phoneticPr fontId="21"/>
  </si>
  <si>
    <t>　本制度は、収支の悪化が確認できる施設等に対し、貸付条件の一部について優遇を行っておりますので、要件等の確認のために以下についてご記載ください。</t>
    <rPh sb="6" eb="8">
      <t>シュウシ</t>
    </rPh>
    <rPh sb="9" eb="11">
      <t>アッカ</t>
    </rPh>
    <phoneticPr fontId="21"/>
  </si>
  <si>
    <t>※直近事業収益に、対象となる年月（残高試算表が出力可能な直近月）を記入してください。
※借入申込金額は、「入力シート」内の「借入申込金額」欄に入力してください。</t>
    <rPh sb="1" eb="3">
      <t>チョッキン</t>
    </rPh>
    <rPh sb="3" eb="5">
      <t>ジギョウ</t>
    </rPh>
    <rPh sb="5" eb="7">
      <t>シュウエキ</t>
    </rPh>
    <rPh sb="9" eb="11">
      <t>タイショウ</t>
    </rPh>
    <rPh sb="14" eb="16">
      <t>ネンゲツ</t>
    </rPh>
    <rPh sb="33" eb="35">
      <t>キニュウ</t>
    </rPh>
    <rPh sb="44" eb="46">
      <t>カリイレ</t>
    </rPh>
    <rPh sb="46" eb="48">
      <t>モウシコミ</t>
    </rPh>
    <rPh sb="48" eb="50">
      <t>キンガク</t>
    </rPh>
    <rPh sb="53" eb="55">
      <t>ニュウリョク</t>
    </rPh>
    <rPh sb="59" eb="60">
      <t>ナイ</t>
    </rPh>
    <rPh sb="62" eb="64">
      <t>カリイレ</t>
    </rPh>
    <rPh sb="64" eb="66">
      <t>モウシコミ</t>
    </rPh>
    <rPh sb="66" eb="68">
      <t>キンガク</t>
    </rPh>
    <rPh sb="69" eb="70">
      <t>ラン</t>
    </rPh>
    <rPh sb="71" eb="73">
      <t>ニュウリョク</t>
    </rPh>
    <phoneticPr fontId="21"/>
  </si>
  <si>
    <t>直近の事業収益の2か月分</t>
    <rPh sb="0" eb="2">
      <t>チョッキン</t>
    </rPh>
    <rPh sb="3" eb="5">
      <t>ジギョウ</t>
    </rPh>
    <rPh sb="5" eb="7">
      <t>シュウエキ</t>
    </rPh>
    <rPh sb="10" eb="11">
      <t>ゲツ</t>
    </rPh>
    <rPh sb="11" eb="12">
      <t>ブン</t>
    </rPh>
    <phoneticPr fontId="21"/>
  </si>
  <si>
    <t>要件
※必須</t>
    <rPh sb="0" eb="2">
      <t>ヨウケン</t>
    </rPh>
    <phoneticPr fontId="21"/>
  </si>
  <si>
    <t>融資上限額試算</t>
    <rPh sb="0" eb="2">
      <t>ユウシ</t>
    </rPh>
    <rPh sb="2" eb="4">
      <t>ジョウゲン</t>
    </rPh>
    <rPh sb="4" eb="5">
      <t>ガク</t>
    </rPh>
    <rPh sb="5" eb="7">
      <t>シサン</t>
    </rPh>
    <phoneticPr fontId="21"/>
  </si>
  <si>
    <t>上記判定で「要件未達成」の場合に入力してください。</t>
    <rPh sb="0" eb="2">
      <t>ジョウキ</t>
    </rPh>
    <rPh sb="2" eb="4">
      <t>ハンテイ</t>
    </rPh>
    <rPh sb="6" eb="8">
      <t>ヨウケン</t>
    </rPh>
    <rPh sb="8" eb="11">
      <t>ミタッセイ</t>
    </rPh>
    <rPh sb="13" eb="15">
      <t>バアイ</t>
    </rPh>
    <rPh sb="16" eb="18">
      <t>ニュウリョク</t>
    </rPh>
    <phoneticPr fontId="21"/>
  </si>
  <si>
    <t>←対象年及び各金額を入力してください。</t>
    <rPh sb="1" eb="3">
      <t>タイショウ</t>
    </rPh>
    <rPh sb="3" eb="4">
      <t>トウネン</t>
    </rPh>
    <rPh sb="4" eb="5">
      <t>オヨ</t>
    </rPh>
    <rPh sb="6" eb="9">
      <t>カクキンガク</t>
    </rPh>
    <rPh sb="10" eb="12">
      <t>ニュウリョク</t>
    </rPh>
    <phoneticPr fontId="21"/>
  </si>
  <si>
    <t>←対象年月及び金額を入力してください。</t>
    <rPh sb="1" eb="5">
      <t>タイショウネンゲツ</t>
    </rPh>
    <rPh sb="5" eb="6">
      <t>オヨ</t>
    </rPh>
    <rPh sb="7" eb="9">
      <t>キンガク</t>
    </rPh>
    <rPh sb="10" eb="12">
      <t>ニュウリョク</t>
    </rPh>
    <phoneticPr fontId="21"/>
  </si>
  <si>
    <t>※借入申込金額が、500万円か直近事業収益の2か月分のいずれか高い額を超える場合は、不動産、診療報酬債権等の担保提供が必要となります。</t>
    <rPh sb="1" eb="5">
      <t>カリイレモウシコミ</t>
    </rPh>
    <rPh sb="5" eb="7">
      <t>キンガク</t>
    </rPh>
    <rPh sb="12" eb="14">
      <t>マンエン</t>
    </rPh>
    <rPh sb="15" eb="21">
      <t>チョッキンジギョウシュウエキ</t>
    </rPh>
    <rPh sb="24" eb="26">
      <t>ゲツブン</t>
    </rPh>
    <rPh sb="31" eb="32">
      <t>タカ</t>
    </rPh>
    <rPh sb="33" eb="34">
      <t>ガク</t>
    </rPh>
    <rPh sb="35" eb="36">
      <t>コ</t>
    </rPh>
    <rPh sb="38" eb="40">
      <t>バアイ</t>
    </rPh>
    <rPh sb="42" eb="45">
      <t>フドウサン</t>
    </rPh>
    <rPh sb="46" eb="52">
      <t>シンリョウホウシュウサイケン</t>
    </rPh>
    <rPh sb="52" eb="53">
      <t>トウ</t>
    </rPh>
    <rPh sb="54" eb="56">
      <t>タンポ</t>
    </rPh>
    <rPh sb="56" eb="58">
      <t>テイキョウ</t>
    </rPh>
    <rPh sb="59" eb="61">
      <t>ヒツヨウ</t>
    </rPh>
    <phoneticPr fontId="21"/>
  </si>
  <si>
    <t>※直近事業収益の2か月分を上限に契約後2年間（次の①又は②に該当する病院・有床診療所の場合は、5年間）無利子となります。
①病床数適正化支援事業に係る事業計画（活用意向調査）の提出を行った施設
②今後、地域医療構想調整会議において合意を得て、地域ニーズを踏まえた再編・減少を行う施設）</t>
    <rPh sb="1" eb="3">
      <t>チョッキン</t>
    </rPh>
    <rPh sb="3" eb="7">
      <t>ジギョウシュウエキ</t>
    </rPh>
    <rPh sb="10" eb="12">
      <t>ゲツブン</t>
    </rPh>
    <rPh sb="13" eb="15">
      <t>ジョウゲン</t>
    </rPh>
    <rPh sb="16" eb="19">
      <t>ケイヤクゴ</t>
    </rPh>
    <rPh sb="20" eb="22">
      <t>ネンカン</t>
    </rPh>
    <rPh sb="51" eb="54">
      <t>ムリシ</t>
    </rPh>
    <phoneticPr fontId="21"/>
  </si>
  <si>
    <t>※エクセルで入力する場合は、赤色箇所に数字を入力してください。
※手書きで記入をする場合は、もれなく記入をしてください。
※対象となる年月（残高試算表が出力可能な直近月）を記入してください。
※記載の金額が確認できる書類（残高試算表、決算書）を添付してください。</t>
    <rPh sb="6" eb="8">
      <t>ニュウリョク</t>
    </rPh>
    <rPh sb="10" eb="12">
      <t>バアイ</t>
    </rPh>
    <rPh sb="14" eb="16">
      <t>アカイロ</t>
    </rPh>
    <rPh sb="16" eb="18">
      <t>カショ</t>
    </rPh>
    <rPh sb="19" eb="21">
      <t>スウジ</t>
    </rPh>
    <rPh sb="22" eb="24">
      <t>ニュウリョク</t>
    </rPh>
    <rPh sb="33" eb="35">
      <t>テガ</t>
    </rPh>
    <rPh sb="37" eb="39">
      <t>キニュウ</t>
    </rPh>
    <rPh sb="42" eb="44">
      <t>バアイ</t>
    </rPh>
    <rPh sb="50" eb="52">
      <t>キニュウ</t>
    </rPh>
    <rPh sb="117" eb="120">
      <t>ケッサンショ</t>
    </rPh>
    <phoneticPr fontId="21"/>
  </si>
  <si>
    <t>←対象年月日及び各金額を入力してください。</t>
    <rPh sb="1" eb="3">
      <t>タイショウ</t>
    </rPh>
    <rPh sb="3" eb="6">
      <t>ネンガッピ</t>
    </rPh>
    <rPh sb="6" eb="7">
      <t>オヨ</t>
    </rPh>
    <rPh sb="8" eb="11">
      <t>カクキンガク</t>
    </rPh>
    <rPh sb="12" eb="14">
      <t>ニュウリョク</t>
    </rPh>
    <phoneticPr fontId="21"/>
  </si>
  <si>
    <t xml:space="preserve">※借入申込金額が500万円を超える場合は、不動産、診療報酬債権等の担保提供が必要となります。
</t>
    <rPh sb="1" eb="5">
      <t>カリイレモウシコミ</t>
    </rPh>
    <rPh sb="5" eb="7">
      <t>キンガク</t>
    </rPh>
    <rPh sb="11" eb="13">
      <t>マンエン</t>
    </rPh>
    <rPh sb="14" eb="15">
      <t>コ</t>
    </rPh>
    <rPh sb="17" eb="19">
      <t>バアイ</t>
    </rPh>
    <rPh sb="21" eb="24">
      <t>フドウサン</t>
    </rPh>
    <rPh sb="25" eb="31">
      <t>シンリョウホウシュウサイケン</t>
    </rPh>
    <rPh sb="31" eb="32">
      <t>トウ</t>
    </rPh>
    <rPh sb="33" eb="35">
      <t>タンポ</t>
    </rPh>
    <rPh sb="35" eb="37">
      <t>テイキョウ</t>
    </rPh>
    <rPh sb="38" eb="40">
      <t>ヒツヨウ</t>
    </rPh>
    <phoneticPr fontId="21"/>
  </si>
  <si>
    <t>物価高騰の影響を受けた施設等に対する経営資金又は長期運転資金の申込に係る補足説明</t>
    <rPh sb="31" eb="33">
      <t>モウシコミ</t>
    </rPh>
    <rPh sb="36" eb="38">
      <t>ホソク</t>
    </rPh>
    <rPh sb="38" eb="40">
      <t>セツメイ</t>
    </rPh>
    <phoneticPr fontId="21"/>
  </si>
  <si>
    <t>●年●月</t>
    <rPh sb="1" eb="2">
      <t>ネン</t>
    </rPh>
    <rPh sb="3" eb="4">
      <t>ツキ</t>
    </rPh>
    <phoneticPr fontId="21"/>
  </si>
  <si>
    <t>①●年●月(直近月)</t>
    <rPh sb="2" eb="3">
      <t>ネン</t>
    </rPh>
    <rPh sb="4" eb="5">
      <t>ツキ</t>
    </rPh>
    <rPh sb="6" eb="8">
      <t>チョッキン</t>
    </rPh>
    <rPh sb="8" eb="9">
      <t>ツキ</t>
    </rPh>
    <phoneticPr fontId="21"/>
  </si>
  <si>
    <t>直近事業収益（●年●月）</t>
    <rPh sb="0" eb="2">
      <t>チョッキン</t>
    </rPh>
    <rPh sb="2" eb="4">
      <t>ジギョウ</t>
    </rPh>
    <rPh sb="4" eb="6">
      <t>シュウエキ</t>
    </rPh>
    <rPh sb="8" eb="9">
      <t>ネン</t>
    </rPh>
    <rPh sb="10" eb="11">
      <t>ツキ</t>
    </rPh>
    <phoneticPr fontId="21"/>
  </si>
  <si>
    <t>●年度(直近決算年度)</t>
    <rPh sb="1" eb="2">
      <t>ネン</t>
    </rPh>
    <rPh sb="2" eb="3">
      <t>ド</t>
    </rPh>
    <rPh sb="4" eb="6">
      <t>チョッキン</t>
    </rPh>
    <rPh sb="6" eb="8">
      <t>ケッサン</t>
    </rPh>
    <rPh sb="8" eb="10">
      <t>ネンド</t>
    </rPh>
    <phoneticPr fontId="21"/>
  </si>
  <si>
    <t>高い方</t>
    <phoneticPr fontId="21"/>
  </si>
  <si>
    <t>申込事業・施設</t>
    <rPh sb="0" eb="2">
      <t>モウシコミ</t>
    </rPh>
    <rPh sb="2" eb="4">
      <t>ジギョウ</t>
    </rPh>
    <rPh sb="5" eb="7">
      <t>シセツ</t>
    </rPh>
    <phoneticPr fontId="21"/>
  </si>
  <si>
    <t>法人の場合、法人全体</t>
    <rPh sb="0" eb="2">
      <t>ホウジン</t>
    </rPh>
    <rPh sb="3" eb="5">
      <t>バアイ</t>
    </rPh>
    <rPh sb="6" eb="8">
      <t>ホウジン</t>
    </rPh>
    <rPh sb="8" eb="10">
      <t>ゼンタイ</t>
    </rPh>
    <phoneticPr fontId="21"/>
  </si>
  <si>
    <t>今次借入申込事業・施設において、経常利益が減少しているか？
（又は直近決算年度（法人の場合、法人全体）が赤字か？）</t>
    <rPh sb="33" eb="35">
      <t>チョッキン</t>
    </rPh>
    <rPh sb="35" eb="37">
      <t>ケッサン</t>
    </rPh>
    <rPh sb="37" eb="38">
      <t>ネン</t>
    </rPh>
    <rPh sb="38" eb="39">
      <t>ド</t>
    </rPh>
    <rPh sb="40" eb="42">
      <t>ホウジン</t>
    </rPh>
    <rPh sb="43" eb="45">
      <t>バアイ</t>
    </rPh>
    <rPh sb="46" eb="48">
      <t>ホウジン</t>
    </rPh>
    <rPh sb="48" eb="50">
      <t>ゼンタイ</t>
    </rPh>
    <phoneticPr fontId="21"/>
  </si>
  <si>
    <t>申込予定施設(プルダウンより選択)</t>
    <rPh sb="0" eb="2">
      <t>モウシコミ</t>
    </rPh>
    <rPh sb="2" eb="4">
      <t>ヨテイ</t>
    </rPh>
    <rPh sb="4" eb="6">
      <t>シセツ</t>
    </rPh>
    <rPh sb="14" eb="16">
      <t>センタク</t>
    </rPh>
    <phoneticPr fontId="21"/>
  </si>
  <si>
    <t>【ベースアップ評価料・処遇改善加算あり版】</t>
  </si>
  <si>
    <t>申込予定施設(プルダウンより選択)</t>
    <rPh sb="0" eb="2">
      <t>モウシコミ</t>
    </rPh>
    <rPh sb="2" eb="4">
      <t>ヨテイ</t>
    </rPh>
    <rPh sb="4" eb="6">
      <t>シセツ</t>
    </rPh>
    <phoneticPr fontId="21"/>
  </si>
  <si>
    <t>【ベースアップ評価料・処遇改善加算なし版】</t>
  </si>
  <si>
    <t>様式１</t>
    <rPh sb="0" eb="1">
      <t>ヨウシキ</t>
    </rPh>
    <phoneticPr fontId="21"/>
  </si>
  <si>
    <t>借入申込金額（万円）</t>
    <rPh sb="0" eb="2">
      <t>カリイレ</t>
    </rPh>
    <rPh sb="2" eb="4">
      <t>モウシコミ</t>
    </rPh>
    <rPh sb="4" eb="6">
      <t>キンガク</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</si>
</sst>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Red]\(#,##0\)"/>
    <numFmt numFmtId="178" formatCode="\①yyyy&quot;年&quot;m&quot;月&quot;"/>
  </numFmts>
  <fonts count="50">
    <font>
      <sz val="11"/>
      <color indexed="8"/>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Ｐゴシック"/>
      <family val="3"/>
      <charset val="128"/>
    </font>
    <font>
      <sz val="12"/>
      <color theme="1"/>
      <name val="ＭＳ 明朝"/>
      <family val="1"/>
      <charset val="128"/>
    </font>
    <font>
      <sz val="10"/>
      <color theme="1"/>
      <name val="ＭＳ 明朝"/>
      <family val="1"/>
      <charset val="128"/>
    </font>
    <font>
      <sz val="14"/>
      <color theme="1"/>
      <name val="ＭＳ 明朝"/>
      <family val="1"/>
      <charset val="128"/>
    </font>
    <font>
      <b/>
      <sz val="16"/>
      <color theme="1"/>
      <name val="ＭＳ 明朝"/>
      <family val="1"/>
      <charset val="128"/>
    </font>
    <font>
      <sz val="11"/>
      <color theme="1"/>
      <name val="ＭＳ 明朝"/>
      <family val="1"/>
      <charset val="128"/>
    </font>
    <font>
      <b/>
      <sz val="14"/>
      <color theme="1"/>
      <name val="ＭＳ 明朝"/>
      <family val="1"/>
      <charset val="128"/>
    </font>
    <font>
      <sz val="11"/>
      <color theme="1"/>
      <name val="ＭＳ Ｐゴシック"/>
      <family val="2"/>
      <charset val="128"/>
      <scheme val="minor"/>
    </font>
    <font>
      <b/>
      <u/>
      <sz val="14"/>
      <color theme="1"/>
      <name val="ＭＳ 明朝"/>
      <family val="1"/>
      <charset val="128"/>
    </font>
    <font>
      <u/>
      <sz val="14"/>
      <color theme="1"/>
      <name val="ＭＳ 明朝"/>
      <family val="1"/>
      <charset val="128"/>
    </font>
    <font>
      <sz val="12"/>
      <name val="ＭＳ 明朝"/>
      <family val="1"/>
      <charset val="128"/>
    </font>
    <font>
      <u/>
      <sz val="12"/>
      <color theme="1"/>
      <name val="ＭＳ 明朝"/>
      <family val="1"/>
      <charset val="128"/>
    </font>
    <font>
      <b/>
      <sz val="14"/>
      <name val="ＭＳ 明朝"/>
      <family val="1"/>
      <charset val="128"/>
    </font>
    <font>
      <b/>
      <u/>
      <sz val="10"/>
      <color theme="1"/>
      <name val="ＭＳ 明朝"/>
      <family val="1"/>
      <charset val="128"/>
    </font>
    <font>
      <sz val="11"/>
      <name val="ＭＳ 明朝"/>
      <family val="1"/>
      <charset val="128"/>
    </font>
    <font>
      <b/>
      <u/>
      <sz val="11"/>
      <color theme="1"/>
      <name val="ＭＳ 明朝"/>
      <family val="1"/>
      <charset val="128"/>
    </font>
    <font>
      <sz val="14"/>
      <name val="ＭＳ 明朝"/>
      <family val="1"/>
      <charset val="128"/>
    </font>
    <font>
      <b/>
      <sz val="20"/>
      <name val="ＭＳ 明朝"/>
      <family val="1"/>
      <charset val="128"/>
    </font>
    <font>
      <b/>
      <sz val="16"/>
      <color rgb="FF00B050"/>
      <name val="ＭＳ 明朝"/>
      <family val="1"/>
      <charset val="128"/>
    </font>
    <font>
      <sz val="13"/>
      <color theme="1"/>
      <name val="ＭＳ 明朝"/>
      <family val="1"/>
      <charset val="128"/>
    </font>
    <font>
      <b/>
      <sz val="20"/>
      <color theme="1"/>
      <name val="ＭＳ 明朝"/>
      <family val="1"/>
      <charset val="128"/>
    </font>
    <font>
      <b/>
      <sz val="16"/>
      <color rgb="FFFF0000"/>
      <name val="ＭＳ 明朝"/>
      <family val="1"/>
      <charset val="128"/>
    </font>
    <font>
      <u/>
      <sz val="12"/>
      <name val="ＭＳ 明朝"/>
      <family val="1"/>
      <charset val="128"/>
    </font>
    <font>
      <sz val="11"/>
      <color theme="1"/>
      <name val="ＭＳ Ｐゴシック"/>
      <family val="2"/>
      <scheme val="minor"/>
    </font>
    <font>
      <sz val="13"/>
      <color indexed="8"/>
      <name val="ＭＳ Ｐゴシック"/>
      <family val="3"/>
      <charset val="128"/>
    </font>
    <font>
      <b/>
      <sz val="12"/>
      <name val="ＭＳ 明朝"/>
      <family val="1"/>
      <charset val="128"/>
    </font>
    <font>
      <sz val="11"/>
      <color indexed="8"/>
      <name val="ＭＳ 明朝"/>
      <family val="1"/>
      <charset val="128"/>
    </font>
    <font>
      <sz val="14"/>
      <color indexed="8"/>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hair">
        <color indexed="64"/>
      </right>
      <top/>
      <bottom/>
      <diagonal/>
    </border>
    <border>
      <left/>
      <right/>
      <top style="hair">
        <color auto="1"/>
      </top>
      <bottom style="hair">
        <color auto="1"/>
      </bottom>
      <diagonal/>
    </border>
    <border>
      <left/>
      <right/>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top style="hair">
        <color auto="1"/>
      </top>
      <bottom/>
      <diagonal/>
    </border>
    <border>
      <left style="thin">
        <color indexed="64"/>
      </left>
      <right/>
      <top/>
      <bottom style="hair">
        <color auto="1"/>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auto="1"/>
      </right>
      <top style="hair">
        <color auto="1"/>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indexed="64"/>
      </left>
      <right/>
      <top style="thin">
        <color auto="1"/>
      </top>
      <bottom style="thick">
        <color indexed="64"/>
      </bottom>
      <diagonal/>
    </border>
    <border>
      <left/>
      <right/>
      <top style="thin">
        <color auto="1"/>
      </top>
      <bottom style="thick">
        <color indexed="64"/>
      </bottom>
      <diagonal/>
    </border>
    <border>
      <left/>
      <right style="thick">
        <color indexed="64"/>
      </right>
      <top style="thin">
        <color auto="1"/>
      </top>
      <bottom style="thick">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hair">
        <color indexed="64"/>
      </top>
      <bottom style="thin">
        <color indexed="64"/>
      </bottom>
      <diagonal/>
    </border>
  </borders>
  <cellStyleXfs count="55">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4"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xf numFmtId="0" fontId="22" fillId="0" borderId="0"/>
    <xf numFmtId="38" fontId="22" fillId="0" borderId="0" applyFont="0" applyFill="0" applyBorder="0" applyAlignment="0" applyProtection="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9" fillId="0" borderId="0">
      <alignment vertical="center"/>
    </xf>
    <xf numFmtId="0" fontId="3" fillId="0" borderId="0">
      <alignment vertical="center"/>
    </xf>
    <xf numFmtId="0" fontId="2" fillId="0" borderId="0">
      <alignment vertical="center"/>
    </xf>
    <xf numFmtId="0" fontId="1" fillId="0" borderId="0">
      <alignment vertical="center"/>
    </xf>
    <xf numFmtId="0" fontId="22" fillId="0" borderId="0"/>
    <xf numFmtId="0" fontId="36" fillId="0" borderId="0"/>
    <xf numFmtId="38" fontId="22" fillId="0" borderId="0" applyFont="0" applyFill="0" applyBorder="0" applyAlignment="0" applyProtection="0">
      <alignment vertical="center"/>
    </xf>
    <xf numFmtId="0" fontId="45" fillId="0" borderId="0"/>
    <xf numFmtId="38" fontId="4" fillId="0" borderId="0" applyFont="0" applyFill="0" applyBorder="0" applyAlignment="0" applyProtection="0">
      <alignment vertical="center"/>
    </xf>
  </cellStyleXfs>
  <cellXfs count="217">
    <xf numFmtId="0" fontId="0" fillId="0" borderId="0" xfId="0">
      <alignment vertical="center"/>
    </xf>
    <xf numFmtId="0" fontId="26" fillId="0" borderId="0" xfId="0" quotePrefix="1" applyFont="1" applyAlignment="1">
      <alignment horizontal="center" vertical="center"/>
    </xf>
    <xf numFmtId="0" fontId="31" fillId="0" borderId="0" xfId="0" applyFont="1">
      <alignment vertical="center"/>
    </xf>
    <xf numFmtId="0" fontId="31" fillId="0" borderId="0" xfId="0" applyFont="1" applyAlignment="1">
      <alignment horizontal="center" vertical="center"/>
    </xf>
    <xf numFmtId="0" fontId="31" fillId="0" borderId="0" xfId="0" applyFont="1" applyAlignment="1">
      <alignment horizontal="center" vertical="top"/>
    </xf>
    <xf numFmtId="0" fontId="31" fillId="0" borderId="0" xfId="0" applyFont="1" applyAlignment="1">
      <alignment horizontal="left" vertical="center" shrinkToFit="1"/>
    </xf>
    <xf numFmtId="38" fontId="31" fillId="0" borderId="0" xfId="44" applyFont="1" applyFill="1" applyBorder="1" applyAlignment="1">
      <alignment horizontal="center" vertical="center"/>
    </xf>
    <xf numFmtId="176" fontId="31" fillId="0" borderId="0" xfId="45" applyNumberFormat="1" applyFont="1" applyBorder="1" applyAlignment="1">
      <alignment horizontal="center" vertical="center"/>
    </xf>
    <xf numFmtId="0" fontId="24" fillId="0" borderId="0" xfId="0" applyFont="1" applyAlignment="1">
      <alignment vertical="top" wrapText="1" shrinkToFit="1"/>
    </xf>
    <xf numFmtId="0" fontId="24" fillId="0" borderId="0" xfId="0" applyFont="1" applyAlignment="1">
      <alignment horizontal="left" vertical="center" wrapText="1" shrinkToFit="1"/>
    </xf>
    <xf numFmtId="0" fontId="35" fillId="0" borderId="0" xfId="0" applyFont="1" applyAlignment="1">
      <alignment horizontal="left" vertical="top" wrapText="1" shrinkToFit="1"/>
    </xf>
    <xf numFmtId="0" fontId="35" fillId="0" borderId="0" xfId="0" applyFont="1" applyAlignment="1">
      <alignment vertical="top" wrapText="1" shrinkToFit="1"/>
    </xf>
    <xf numFmtId="0" fontId="30" fillId="0" borderId="0" xfId="0" applyFont="1" applyAlignment="1">
      <alignment vertical="center" wrapText="1"/>
    </xf>
    <xf numFmtId="0" fontId="23" fillId="0" borderId="0" xfId="0" applyFont="1" applyAlignment="1">
      <alignment horizontal="left" vertical="top" wrapText="1" shrinkToFit="1"/>
    </xf>
    <xf numFmtId="0" fontId="35" fillId="24" borderId="0" xfId="0" applyFont="1" applyFill="1" applyAlignment="1">
      <alignment horizontal="left" vertical="top" wrapText="1" shrinkToFit="1"/>
    </xf>
    <xf numFmtId="38" fontId="25" fillId="24" borderId="0" xfId="44" applyFont="1" applyFill="1" applyBorder="1" applyAlignment="1">
      <alignment horizontal="center" vertical="center" wrapText="1" shrinkToFit="1"/>
    </xf>
    <xf numFmtId="0" fontId="33" fillId="0" borderId="0" xfId="0" quotePrefix="1" applyFont="1" applyAlignment="1">
      <alignment horizontal="center" vertical="top" shrinkToFit="1"/>
    </xf>
    <xf numFmtId="0" fontId="40" fillId="0" borderId="0" xfId="0" applyFont="1" applyAlignment="1">
      <alignment horizontal="left" vertical="center"/>
    </xf>
    <xf numFmtId="0" fontId="32" fillId="0" borderId="0" xfId="0" applyFont="1" applyAlignment="1">
      <alignment horizontal="left" vertical="center" wrapText="1"/>
    </xf>
    <xf numFmtId="0" fontId="25" fillId="0" borderId="0" xfId="0" applyFont="1" applyAlignment="1">
      <alignment horizontal="center" vertical="center"/>
    </xf>
    <xf numFmtId="0" fontId="32" fillId="0" borderId="0" xfId="0" applyFont="1" applyAlignment="1">
      <alignment vertical="center" wrapText="1" shrinkToFit="1"/>
    </xf>
    <xf numFmtId="0" fontId="25" fillId="0" borderId="0" xfId="0" applyFont="1" applyAlignment="1">
      <alignment horizontal="right" vertical="center"/>
    </xf>
    <xf numFmtId="0" fontId="37" fillId="0" borderId="64" xfId="0" applyFont="1" applyBorder="1" applyAlignment="1">
      <alignment horizontal="center" vertical="center" wrapText="1"/>
    </xf>
    <xf numFmtId="0" fontId="25" fillId="0" borderId="10" xfId="0" applyFont="1" applyBorder="1" applyAlignment="1">
      <alignment horizontal="right" vertical="center"/>
    </xf>
    <xf numFmtId="38" fontId="25" fillId="0" borderId="0" xfId="44" applyFont="1" applyFill="1" applyBorder="1" applyAlignment="1">
      <alignment horizontal="right" vertical="center"/>
    </xf>
    <xf numFmtId="0" fontId="25" fillId="0" borderId="0" xfId="0" applyFont="1">
      <alignment vertical="center"/>
    </xf>
    <xf numFmtId="0" fontId="32" fillId="0" borderId="0" xfId="0" applyFont="1" applyAlignment="1">
      <alignment horizontal="left" vertical="center"/>
    </xf>
    <xf numFmtId="0" fontId="0" fillId="0" borderId="0" xfId="0" applyAlignment="1">
      <alignment horizontal="left" vertical="center"/>
    </xf>
    <xf numFmtId="38" fontId="32" fillId="0" borderId="0" xfId="44" applyFont="1" applyBorder="1" applyAlignment="1">
      <alignment horizontal="left" vertical="center"/>
    </xf>
    <xf numFmtId="38" fontId="0" fillId="0" borderId="0" xfId="44" applyFont="1" applyBorder="1" applyAlignment="1">
      <alignment horizontal="left" vertical="center"/>
    </xf>
    <xf numFmtId="0" fontId="32" fillId="0" borderId="0" xfId="0" applyFont="1" applyAlignment="1">
      <alignment horizontal="left"/>
    </xf>
    <xf numFmtId="0" fontId="32" fillId="0" borderId="0" xfId="0" applyFont="1" applyAlignment="1">
      <alignment horizontal="right"/>
    </xf>
    <xf numFmtId="38" fontId="25" fillId="0" borderId="0" xfId="44" applyFont="1" applyFill="1" applyBorder="1" applyAlignment="1">
      <alignment horizontal="center" vertical="center" wrapText="1" shrinkToFit="1"/>
    </xf>
    <xf numFmtId="0" fontId="23" fillId="0" borderId="0" xfId="0" applyFont="1">
      <alignment vertical="center"/>
    </xf>
    <xf numFmtId="0" fontId="0" fillId="0" borderId="18" xfId="0" applyBorder="1">
      <alignment vertical="center"/>
    </xf>
    <xf numFmtId="0" fontId="23" fillId="0" borderId="0" xfId="0" applyFont="1" applyAlignment="1">
      <alignment vertical="top"/>
    </xf>
    <xf numFmtId="0" fontId="0" fillId="0" borderId="10" xfId="0" applyBorder="1">
      <alignment vertical="center"/>
    </xf>
    <xf numFmtId="0" fontId="0" fillId="0" borderId="15" xfId="0" applyBorder="1">
      <alignment vertical="center"/>
    </xf>
    <xf numFmtId="0" fontId="32" fillId="0" borderId="0" xfId="0" applyFont="1" applyAlignment="1">
      <alignment horizontal="left" vertical="top" wrapText="1"/>
    </xf>
    <xf numFmtId="0" fontId="31" fillId="0" borderId="12" xfId="0" applyFont="1" applyBorder="1">
      <alignment vertical="center"/>
    </xf>
    <xf numFmtId="38" fontId="48" fillId="0" borderId="0" xfId="44" applyFont="1" applyBorder="1" applyAlignment="1">
      <alignment horizontal="left" vertical="center"/>
    </xf>
    <xf numFmtId="0" fontId="38" fillId="0" borderId="0" xfId="0" applyFont="1" applyAlignment="1">
      <alignment horizontal="left" vertical="center"/>
    </xf>
    <xf numFmtId="38" fontId="25" fillId="28" borderId="43" xfId="44" applyFont="1" applyFill="1" applyBorder="1" applyAlignment="1" applyProtection="1">
      <alignment horizontal="center" vertical="center" shrinkToFit="1"/>
      <protection locked="0"/>
    </xf>
    <xf numFmtId="0" fontId="0" fillId="28" borderId="43" xfId="0" applyFill="1" applyBorder="1" applyAlignment="1" applyProtection="1">
      <alignment horizontal="center" vertical="center" shrinkToFit="1"/>
      <protection locked="0"/>
    </xf>
    <xf numFmtId="0" fontId="25" fillId="28" borderId="16" xfId="0" applyFont="1" applyFill="1" applyBorder="1" applyAlignment="1" applyProtection="1">
      <alignment horizontal="left" vertical="center" shrinkToFit="1"/>
      <protection locked="0"/>
    </xf>
    <xf numFmtId="0" fontId="25" fillId="28" borderId="21" xfId="0" applyFont="1" applyFill="1" applyBorder="1" applyAlignment="1" applyProtection="1">
      <alignment horizontal="left" vertical="center" shrinkToFit="1"/>
      <protection locked="0"/>
    </xf>
    <xf numFmtId="0" fontId="25" fillId="28" borderId="19" xfId="0" applyFont="1" applyFill="1" applyBorder="1" applyAlignment="1" applyProtection="1">
      <alignment horizontal="left" vertical="center" shrinkToFit="1"/>
      <protection locked="0"/>
    </xf>
    <xf numFmtId="0" fontId="25" fillId="25" borderId="14" xfId="0" applyFont="1" applyFill="1" applyBorder="1" applyAlignment="1">
      <alignment horizontal="left" vertical="center" shrinkToFit="1"/>
    </xf>
    <xf numFmtId="0" fontId="25" fillId="25" borderId="10" xfId="0" applyFont="1" applyFill="1" applyBorder="1" applyAlignment="1">
      <alignment horizontal="left" vertical="center" shrinkToFit="1"/>
    </xf>
    <xf numFmtId="0" fontId="25" fillId="25" borderId="15" xfId="0" applyFont="1" applyFill="1" applyBorder="1" applyAlignment="1">
      <alignment horizontal="left" vertical="center" shrinkToFit="1"/>
    </xf>
    <xf numFmtId="0" fontId="25" fillId="25" borderId="14" xfId="0" applyFont="1" applyFill="1" applyBorder="1" applyAlignment="1">
      <alignment horizontal="center" vertical="center" shrinkToFit="1"/>
    </xf>
    <xf numFmtId="0" fontId="25" fillId="25" borderId="10" xfId="0" applyFont="1" applyFill="1" applyBorder="1" applyAlignment="1">
      <alignment horizontal="center" vertical="center" shrinkToFit="1"/>
    </xf>
    <xf numFmtId="0" fontId="25" fillId="25" borderId="15" xfId="0" applyFont="1" applyFill="1" applyBorder="1" applyAlignment="1">
      <alignment horizontal="center" vertical="center" shrinkToFit="1"/>
    </xf>
    <xf numFmtId="0" fontId="38" fillId="28" borderId="16" xfId="0" applyFont="1" applyFill="1" applyBorder="1" applyAlignment="1" applyProtection="1">
      <alignment horizontal="left" vertical="center" shrinkToFit="1"/>
      <protection locked="0"/>
    </xf>
    <xf numFmtId="0" fontId="49" fillId="28" borderId="21" xfId="0" applyFont="1" applyFill="1" applyBorder="1" applyAlignment="1" applyProtection="1">
      <alignment horizontal="left" vertical="center" shrinkToFit="1"/>
      <protection locked="0"/>
    </xf>
    <xf numFmtId="0" fontId="49" fillId="28" borderId="19" xfId="0" applyFont="1" applyFill="1" applyBorder="1" applyAlignment="1" applyProtection="1">
      <alignment horizontal="left" vertical="center" shrinkToFit="1"/>
      <protection locked="0"/>
    </xf>
    <xf numFmtId="38" fontId="38" fillId="27" borderId="43" xfId="44" applyFont="1" applyFill="1" applyBorder="1" applyAlignment="1" applyProtection="1">
      <alignment horizontal="right" vertical="center" shrinkToFit="1"/>
    </xf>
    <xf numFmtId="38" fontId="49" fillId="27" borderId="43" xfId="44" applyFont="1" applyFill="1" applyBorder="1" applyAlignment="1" applyProtection="1">
      <alignment horizontal="right" vertical="center" shrinkToFit="1"/>
    </xf>
    <xf numFmtId="0" fontId="34" fillId="26" borderId="44" xfId="0" quotePrefix="1" applyFont="1" applyFill="1" applyBorder="1" applyAlignment="1">
      <alignment horizontal="center" vertical="center" wrapText="1"/>
    </xf>
    <xf numFmtId="0" fontId="22" fillId="0" borderId="45" xfId="0" applyFont="1" applyBorder="1" applyAlignment="1">
      <alignment horizontal="center" vertical="center"/>
    </xf>
    <xf numFmtId="0" fontId="28" fillId="0" borderId="45" xfId="0" applyFont="1" applyBorder="1" applyAlignment="1">
      <alignment horizontal="left" vertical="center" wrapText="1"/>
    </xf>
    <xf numFmtId="0" fontId="28" fillId="0" borderId="46" xfId="0" applyFont="1" applyBorder="1" applyAlignment="1">
      <alignment horizontal="left" vertical="center" wrapText="1"/>
    </xf>
    <xf numFmtId="0" fontId="32" fillId="0" borderId="67" xfId="0" applyFont="1" applyBorder="1" applyAlignment="1">
      <alignment horizontal="left" vertical="top" wrapText="1"/>
    </xf>
    <xf numFmtId="0" fontId="25" fillId="25" borderId="43" xfId="0" applyFont="1" applyFill="1" applyBorder="1" applyAlignment="1">
      <alignment horizontal="center"/>
    </xf>
    <xf numFmtId="0" fontId="25" fillId="25" borderId="43" xfId="0" applyFont="1" applyFill="1" applyBorder="1" applyAlignment="1">
      <alignment horizontal="center" vertical="center" wrapText="1"/>
    </xf>
    <xf numFmtId="0" fontId="0" fillId="0" borderId="43" xfId="0" applyBorder="1" applyAlignment="1">
      <alignment horizontal="center" vertical="center" wrapText="1"/>
    </xf>
    <xf numFmtId="38" fontId="25" fillId="25" borderId="43" xfId="44" applyFont="1" applyFill="1" applyBorder="1" applyAlignment="1">
      <alignment horizontal="center" vertical="center" shrinkToFit="1"/>
    </xf>
    <xf numFmtId="0" fontId="0" fillId="0" borderId="43" xfId="0" applyBorder="1" applyAlignment="1">
      <alignment horizontal="center" vertical="center" shrinkToFit="1"/>
    </xf>
    <xf numFmtId="38" fontId="28" fillId="0" borderId="50" xfId="44" applyFont="1" applyFill="1" applyBorder="1" applyAlignment="1">
      <alignment horizontal="center" vertical="center"/>
    </xf>
    <xf numFmtId="38" fontId="28" fillId="0" borderId="51" xfId="44" applyFont="1" applyFill="1" applyBorder="1" applyAlignment="1">
      <alignment horizontal="center" vertical="center"/>
    </xf>
    <xf numFmtId="38" fontId="28" fillId="0" borderId="52" xfId="44" applyFont="1" applyFill="1" applyBorder="1" applyAlignment="1">
      <alignment horizontal="center" vertical="center"/>
    </xf>
    <xf numFmtId="38" fontId="28" fillId="27" borderId="53" xfId="44" applyFont="1" applyFill="1" applyBorder="1" applyAlignment="1">
      <alignment horizontal="center" vertical="center" wrapText="1" shrinkToFit="1"/>
    </xf>
    <xf numFmtId="38" fontId="28" fillId="27" borderId="54" xfId="44" applyFont="1" applyFill="1" applyBorder="1" applyAlignment="1">
      <alignment horizontal="center" vertical="center" wrapText="1" shrinkToFit="1"/>
    </xf>
    <xf numFmtId="38" fontId="28" fillId="27" borderId="55" xfId="44" applyFont="1" applyFill="1" applyBorder="1" applyAlignment="1">
      <alignment horizontal="center" vertical="center" wrapText="1" shrinkToFit="1"/>
    </xf>
    <xf numFmtId="0" fontId="32" fillId="0" borderId="0" xfId="0" applyFont="1" applyAlignment="1">
      <alignment horizontal="left" vertical="top" wrapText="1" shrinkToFit="1"/>
    </xf>
    <xf numFmtId="38" fontId="38" fillId="27" borderId="43" xfId="44" applyFont="1" applyFill="1" applyBorder="1" applyAlignment="1">
      <alignment horizontal="right" vertical="center" shrinkToFit="1"/>
    </xf>
    <xf numFmtId="38" fontId="49" fillId="27" borderId="43" xfId="44" applyFont="1" applyFill="1" applyBorder="1" applyAlignment="1">
      <alignment horizontal="right" vertical="center" shrinkToFit="1"/>
    </xf>
    <xf numFmtId="0" fontId="38" fillId="0" borderId="43" xfId="0" applyFont="1" applyBorder="1" applyAlignment="1">
      <alignment horizontal="left" vertical="center" shrinkToFit="1"/>
    </xf>
    <xf numFmtId="0" fontId="49" fillId="0" borderId="43" xfId="0" applyFont="1" applyBorder="1" applyAlignment="1">
      <alignment horizontal="left" vertical="center" shrinkToFit="1"/>
    </xf>
    <xf numFmtId="38" fontId="28" fillId="27" borderId="44" xfId="44" applyFont="1" applyFill="1" applyBorder="1" applyAlignment="1">
      <alignment horizontal="center" vertical="center" shrinkToFit="1"/>
    </xf>
    <xf numFmtId="0" fontId="16" fillId="27" borderId="45" xfId="0" applyFont="1" applyFill="1" applyBorder="1" applyAlignment="1">
      <alignment horizontal="center" vertical="center" shrinkToFit="1"/>
    </xf>
    <xf numFmtId="0" fontId="16" fillId="27" borderId="46" xfId="0" applyFont="1" applyFill="1" applyBorder="1" applyAlignment="1">
      <alignment horizontal="center" vertical="center" shrinkToFit="1"/>
    </xf>
    <xf numFmtId="38" fontId="28" fillId="25" borderId="66" xfId="44" applyFont="1" applyFill="1" applyBorder="1" applyAlignment="1">
      <alignment horizontal="center" vertical="center" shrinkToFit="1"/>
    </xf>
    <xf numFmtId="0" fontId="0" fillId="0" borderId="66" xfId="0" applyBorder="1" applyAlignment="1">
      <alignment horizontal="center" vertical="center" shrinkToFit="1"/>
    </xf>
    <xf numFmtId="0" fontId="42" fillId="0" borderId="16" xfId="0" quotePrefix="1" applyFont="1" applyBorder="1" applyAlignment="1">
      <alignment horizontal="center" vertical="center"/>
    </xf>
    <xf numFmtId="0" fontId="42" fillId="0" borderId="21" xfId="0" quotePrefix="1" applyFont="1" applyBorder="1" applyAlignment="1">
      <alignment horizontal="center" vertical="center"/>
    </xf>
    <xf numFmtId="0" fontId="42" fillId="0" borderId="19" xfId="0" quotePrefix="1" applyFont="1" applyBorder="1" applyAlignment="1">
      <alignment horizontal="center" vertical="center"/>
    </xf>
    <xf numFmtId="0" fontId="43" fillId="0" borderId="0" xfId="0" applyFont="1" applyAlignment="1">
      <alignment horizontal="left" vertical="center" shrinkToFit="1"/>
    </xf>
    <xf numFmtId="0" fontId="39" fillId="0" borderId="0" xfId="0" applyFont="1" applyAlignment="1">
      <alignment horizontal="center" vertical="center" shrinkToFit="1"/>
    </xf>
    <xf numFmtId="0" fontId="38" fillId="0" borderId="0" xfId="0" applyFont="1" applyAlignment="1">
      <alignment horizontal="left" vertical="center" wrapText="1"/>
    </xf>
    <xf numFmtId="0" fontId="25" fillId="25" borderId="16" xfId="0" applyFont="1" applyFill="1" applyBorder="1" applyAlignment="1">
      <alignment horizontal="center" vertical="center"/>
    </xf>
    <xf numFmtId="0" fontId="0" fillId="25" borderId="19" xfId="0" applyFill="1" applyBorder="1" applyAlignment="1">
      <alignment horizontal="center" vertical="center"/>
    </xf>
    <xf numFmtId="0" fontId="25" fillId="28" borderId="16" xfId="0" applyNumberFormat="1" applyFont="1" applyFill="1" applyBorder="1" applyAlignment="1" applyProtection="1">
      <alignment horizontal="center" vertical="center" shrinkToFit="1"/>
      <protection locked="0"/>
    </xf>
    <xf numFmtId="0" fontId="0" fillId="28" borderId="19" xfId="0" applyNumberFormat="1" applyFill="1" applyBorder="1" applyAlignment="1" applyProtection="1">
      <alignment vertical="center" shrinkToFit="1"/>
      <protection locked="0"/>
    </xf>
    <xf numFmtId="0" fontId="32" fillId="0" borderId="0" xfId="0" applyFont="1" applyAlignment="1">
      <alignment horizontal="left" vertical="center" wrapText="1"/>
    </xf>
    <xf numFmtId="0" fontId="25" fillId="0" borderId="10" xfId="0" applyFont="1" applyBorder="1" applyAlignment="1">
      <alignment horizontal="right" vertical="center"/>
    </xf>
    <xf numFmtId="0" fontId="25" fillId="25" borderId="57" xfId="0" applyFont="1" applyFill="1"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38" fontId="0" fillId="0" borderId="64" xfId="44" applyFont="1" applyBorder="1" applyAlignment="1">
      <alignment horizontal="center" vertical="center"/>
    </xf>
    <xf numFmtId="0" fontId="41" fillId="0" borderId="61" xfId="0" applyFont="1" applyBorder="1" applyAlignment="1">
      <alignment horizontal="left" vertical="top" wrapText="1"/>
    </xf>
    <xf numFmtId="0" fontId="46" fillId="0" borderId="61" xfId="0" applyFont="1" applyBorder="1" applyAlignment="1">
      <alignment vertical="center" wrapText="1"/>
    </xf>
    <xf numFmtId="0" fontId="23" fillId="0" borderId="25" xfId="0" applyFont="1" applyBorder="1" applyAlignment="1">
      <alignment horizontal="left" vertical="center" wrapText="1" shrinkToFit="1"/>
    </xf>
    <xf numFmtId="0" fontId="23" fillId="0" borderId="26" xfId="0" applyFont="1" applyBorder="1" applyAlignment="1">
      <alignment horizontal="left" vertical="center" wrapText="1" shrinkToFit="1"/>
    </xf>
    <xf numFmtId="0" fontId="23" fillId="0" borderId="39" xfId="0" applyFont="1" applyBorder="1" applyAlignment="1">
      <alignment horizontal="left" vertical="center" wrapText="1" shrinkToFit="1"/>
    </xf>
    <xf numFmtId="0" fontId="23" fillId="0" borderId="27" xfId="0" applyFont="1" applyBorder="1" applyAlignment="1">
      <alignment horizontal="left" vertical="center" wrapText="1" shrinkToFit="1"/>
    </xf>
    <xf numFmtId="0" fontId="23" fillId="0" borderId="0" xfId="0" applyFont="1" applyAlignment="1">
      <alignment horizontal="left" vertical="center" wrapText="1" shrinkToFit="1"/>
    </xf>
    <xf numFmtId="0" fontId="23" fillId="0" borderId="22" xfId="0" applyFont="1" applyBorder="1" applyAlignment="1">
      <alignment horizontal="left" vertical="center" wrapText="1" shrinkToFit="1"/>
    </xf>
    <xf numFmtId="0" fontId="23" fillId="0" borderId="28"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9" xfId="0" applyFont="1" applyBorder="1" applyAlignment="1">
      <alignment horizontal="left" vertical="center" wrapText="1" shrinkToFit="1"/>
    </xf>
    <xf numFmtId="0" fontId="26" fillId="0" borderId="60" xfId="0" applyFont="1" applyBorder="1" applyAlignment="1">
      <alignment horizontal="center" vertical="top" wrapText="1" shrinkToFit="1"/>
    </xf>
    <xf numFmtId="0" fontId="26" fillId="0" borderId="61" xfId="0" applyFont="1" applyBorder="1" applyAlignment="1">
      <alignment horizontal="center" vertical="top" wrapText="1" shrinkToFit="1"/>
    </xf>
    <xf numFmtId="0" fontId="26" fillId="0" borderId="62" xfId="0" applyFont="1" applyBorder="1" applyAlignment="1">
      <alignment horizontal="center" vertical="top" wrapText="1" shrinkToFit="1"/>
    </xf>
    <xf numFmtId="38" fontId="34" fillId="0" borderId="47" xfId="44" applyFont="1" applyFill="1" applyBorder="1" applyAlignment="1">
      <alignment horizontal="center" vertical="center" wrapText="1"/>
    </xf>
    <xf numFmtId="38" fontId="34" fillId="0" borderId="48" xfId="44" applyFont="1" applyFill="1" applyBorder="1" applyAlignment="1">
      <alignment horizontal="center" vertical="center"/>
    </xf>
    <xf numFmtId="38" fontId="34" fillId="0" borderId="49" xfId="44" applyFont="1" applyFill="1" applyBorder="1" applyAlignment="1">
      <alignment horizontal="center" vertical="center"/>
    </xf>
    <xf numFmtId="177" fontId="47" fillId="27" borderId="63" xfId="44" applyNumberFormat="1" applyFont="1" applyFill="1" applyBorder="1" applyAlignment="1">
      <alignment horizontal="center" vertical="center" wrapText="1" shrinkToFit="1"/>
    </xf>
    <xf numFmtId="177" fontId="47" fillId="27" borderId="64" xfId="44" applyNumberFormat="1" applyFont="1" applyFill="1" applyBorder="1" applyAlignment="1">
      <alignment horizontal="center" vertical="center" wrapText="1" shrinkToFit="1"/>
    </xf>
    <xf numFmtId="177" fontId="47" fillId="27" borderId="65" xfId="44" applyNumberFormat="1" applyFont="1" applyFill="1" applyBorder="1" applyAlignment="1">
      <alignment horizontal="center" vertical="center" wrapText="1" shrinkToFit="1"/>
    </xf>
    <xf numFmtId="0" fontId="38" fillId="0" borderId="16" xfId="0" applyFont="1" applyBorder="1" applyAlignment="1">
      <alignment horizontal="left" vertical="center" shrinkToFit="1"/>
    </xf>
    <xf numFmtId="0" fontId="49" fillId="0" borderId="21" xfId="0" applyFont="1" applyBorder="1" applyAlignment="1">
      <alignment horizontal="left" vertical="center" shrinkToFit="1"/>
    </xf>
    <xf numFmtId="0" fontId="49" fillId="0" borderId="19" xfId="0" applyFont="1" applyBorder="1" applyAlignment="1">
      <alignment horizontal="left" vertical="center" shrinkToFit="1"/>
    </xf>
    <xf numFmtId="0" fontId="38" fillId="27" borderId="43" xfId="0" applyFont="1" applyFill="1" applyBorder="1" applyAlignment="1">
      <alignment horizontal="left" vertical="center" shrinkToFit="1"/>
    </xf>
    <xf numFmtId="0" fontId="49" fillId="27" borderId="43" xfId="0" applyFont="1" applyFill="1" applyBorder="1" applyAlignment="1">
      <alignment horizontal="left" vertical="center" shrinkToFit="1"/>
    </xf>
    <xf numFmtId="0" fontId="25" fillId="28" borderId="16" xfId="0" applyFont="1" applyFill="1" applyBorder="1" applyAlignment="1" applyProtection="1">
      <alignment horizontal="center" vertical="center" shrinkToFit="1"/>
      <protection locked="0"/>
    </xf>
    <xf numFmtId="0" fontId="0" fillId="28" borderId="19" xfId="0" applyFill="1" applyBorder="1" applyAlignment="1" applyProtection="1">
      <alignment vertical="center" shrinkToFit="1"/>
      <protection locked="0"/>
    </xf>
    <xf numFmtId="0" fontId="25" fillId="25" borderId="43" xfId="0" applyFont="1" applyFill="1" applyBorder="1" applyAlignment="1">
      <alignment horizontal="center" vertical="center"/>
    </xf>
    <xf numFmtId="0" fontId="27" fillId="25" borderId="11" xfId="0" applyFont="1" applyFill="1" applyBorder="1" applyAlignment="1">
      <alignment horizontal="center" vertical="center" wrapText="1"/>
    </xf>
    <xf numFmtId="0" fontId="27" fillId="25" borderId="13" xfId="0" applyFont="1" applyFill="1" applyBorder="1" applyAlignment="1">
      <alignment horizontal="center" vertical="center" wrapText="1"/>
    </xf>
    <xf numFmtId="0" fontId="27" fillId="25" borderId="17" xfId="0" applyFont="1" applyFill="1" applyBorder="1" applyAlignment="1">
      <alignment horizontal="center" vertical="center" wrapText="1"/>
    </xf>
    <xf numFmtId="0" fontId="32" fillId="25" borderId="11" xfId="0" applyFont="1" applyFill="1" applyBorder="1" applyAlignment="1">
      <alignment horizontal="center" vertical="center" wrapText="1"/>
    </xf>
    <xf numFmtId="0" fontId="32" fillId="25" borderId="13" xfId="0" applyFont="1" applyFill="1" applyBorder="1" applyAlignment="1">
      <alignment horizontal="center" vertical="center" wrapText="1"/>
    </xf>
    <xf numFmtId="0" fontId="32" fillId="25" borderId="17" xfId="0" applyFont="1" applyFill="1" applyBorder="1" applyAlignment="1">
      <alignment horizontal="center" vertical="center" wrapText="1"/>
    </xf>
    <xf numFmtId="0" fontId="32" fillId="25" borderId="12" xfId="0" applyFont="1" applyFill="1" applyBorder="1" applyAlignment="1">
      <alignment horizontal="center" vertical="center" wrapText="1"/>
    </xf>
    <xf numFmtId="0" fontId="32" fillId="25" borderId="0" xfId="0" applyFont="1" applyFill="1" applyAlignment="1">
      <alignment horizontal="center" vertical="center" wrapText="1"/>
    </xf>
    <xf numFmtId="0" fontId="32" fillId="25" borderId="18" xfId="0" applyFont="1" applyFill="1" applyBorder="1" applyAlignment="1">
      <alignment horizontal="center" vertical="center" wrapText="1"/>
    </xf>
    <xf numFmtId="0" fontId="32" fillId="25" borderId="14" xfId="0" applyFont="1" applyFill="1" applyBorder="1" applyAlignment="1">
      <alignment horizontal="center" vertical="center" wrapText="1"/>
    </xf>
    <xf numFmtId="0" fontId="32" fillId="25" borderId="10" xfId="0" applyFont="1" applyFill="1" applyBorder="1" applyAlignment="1">
      <alignment horizontal="center" vertical="center" wrapText="1"/>
    </xf>
    <xf numFmtId="0" fontId="32" fillId="25" borderId="15" xfId="0" applyFont="1" applyFill="1" applyBorder="1" applyAlignment="1">
      <alignment horizontal="center" vertical="center" wrapText="1"/>
    </xf>
    <xf numFmtId="0" fontId="25" fillId="25" borderId="42" xfId="0" applyFont="1" applyFill="1" applyBorder="1" applyAlignment="1">
      <alignment horizontal="center" vertical="center" wrapText="1"/>
    </xf>
    <xf numFmtId="0" fontId="25" fillId="25" borderId="40" xfId="0" applyFont="1" applyFill="1" applyBorder="1" applyAlignment="1">
      <alignment horizontal="center" vertical="center" wrapText="1"/>
    </xf>
    <xf numFmtId="0" fontId="25" fillId="25" borderId="41" xfId="0" applyFont="1" applyFill="1" applyBorder="1" applyAlignment="1">
      <alignment horizontal="center" vertical="center" wrapText="1"/>
    </xf>
    <xf numFmtId="55" fontId="25" fillId="28" borderId="12" xfId="0" applyNumberFormat="1" applyFont="1" applyFill="1" applyBorder="1" applyAlignment="1" applyProtection="1">
      <alignment horizontal="center" vertical="center" shrinkToFit="1"/>
      <protection locked="0"/>
    </xf>
    <xf numFmtId="0" fontId="25" fillId="28" borderId="0" xfId="0" applyFont="1" applyFill="1" applyAlignment="1" applyProtection="1">
      <alignment horizontal="center" vertical="center" shrinkToFit="1"/>
      <protection locked="0"/>
    </xf>
    <xf numFmtId="0" fontId="25" fillId="28" borderId="18" xfId="0" applyFont="1" applyFill="1" applyBorder="1" applyAlignment="1" applyProtection="1">
      <alignment horizontal="center" vertical="center" shrinkToFit="1"/>
      <protection locked="0"/>
    </xf>
    <xf numFmtId="0" fontId="23" fillId="0" borderId="58" xfId="0" quotePrefix="1" applyFont="1" applyBorder="1" applyAlignment="1">
      <alignment horizontal="left" vertical="top" wrapText="1" shrinkToFit="1"/>
    </xf>
    <xf numFmtId="38" fontId="25" fillId="25" borderId="36" xfId="44" applyFont="1" applyFill="1" applyBorder="1" applyAlignment="1">
      <alignment horizontal="center" vertical="center" shrinkToFit="1"/>
    </xf>
    <xf numFmtId="38" fontId="25" fillId="25" borderId="37" xfId="44" applyFont="1" applyFill="1" applyBorder="1" applyAlignment="1">
      <alignment horizontal="center" vertical="center" shrinkToFit="1"/>
    </xf>
    <xf numFmtId="38" fontId="25" fillId="25" borderId="38" xfId="44" applyFont="1" applyFill="1" applyBorder="1" applyAlignment="1">
      <alignment horizontal="center" vertical="center" shrinkToFit="1"/>
    </xf>
    <xf numFmtId="0" fontId="25" fillId="25" borderId="56" xfId="0" applyFont="1" applyFill="1" applyBorder="1" applyAlignment="1">
      <alignment horizontal="center" vertical="center" shrinkToFit="1"/>
    </xf>
    <xf numFmtId="38" fontId="25" fillId="28" borderId="34" xfId="44" applyFont="1" applyFill="1" applyBorder="1" applyAlignment="1" applyProtection="1">
      <alignment horizontal="center" vertical="center" shrinkToFit="1"/>
      <protection locked="0"/>
    </xf>
    <xf numFmtId="38" fontId="25" fillId="28" borderId="23" xfId="44" applyFont="1" applyFill="1" applyBorder="1" applyAlignment="1" applyProtection="1">
      <alignment horizontal="center" vertical="center" shrinkToFit="1"/>
      <protection locked="0"/>
    </xf>
    <xf numFmtId="38" fontId="25" fillId="28" borderId="35" xfId="44" applyFont="1" applyFill="1" applyBorder="1" applyAlignment="1" applyProtection="1">
      <alignment horizontal="center" vertical="center" shrinkToFit="1"/>
      <protection locked="0"/>
    </xf>
    <xf numFmtId="9" fontId="25" fillId="25" borderId="34" xfId="44" applyNumberFormat="1" applyFont="1" applyFill="1" applyBorder="1" applyAlignment="1">
      <alignment horizontal="center" vertical="center" shrinkToFit="1"/>
    </xf>
    <xf numFmtId="9" fontId="25" fillId="25" borderId="23" xfId="44" applyNumberFormat="1" applyFont="1" applyFill="1" applyBorder="1" applyAlignment="1">
      <alignment horizontal="center" vertical="center" shrinkToFit="1"/>
    </xf>
    <xf numFmtId="9" fontId="25" fillId="25" borderId="35" xfId="44" applyNumberFormat="1" applyFont="1" applyFill="1" applyBorder="1" applyAlignment="1">
      <alignment horizontal="center" vertical="center" shrinkToFit="1"/>
    </xf>
    <xf numFmtId="38" fontId="25" fillId="25" borderId="31" xfId="44" applyFont="1" applyFill="1" applyBorder="1" applyAlignment="1">
      <alignment horizontal="center" vertical="center" shrinkToFit="1"/>
    </xf>
    <xf numFmtId="38" fontId="25" fillId="25" borderId="24" xfId="44" applyFont="1" applyFill="1" applyBorder="1" applyAlignment="1">
      <alignment horizontal="center" vertical="center" shrinkToFit="1"/>
    </xf>
    <xf numFmtId="38" fontId="25" fillId="25" borderId="33" xfId="44" applyFont="1" applyFill="1" applyBorder="1" applyAlignment="1">
      <alignment horizontal="center" vertical="center" shrinkToFit="1"/>
    </xf>
    <xf numFmtId="0" fontId="25" fillId="25" borderId="57" xfId="0" applyFont="1" applyFill="1" applyBorder="1" applyAlignment="1">
      <alignment horizontal="center" vertical="center" shrinkToFit="1"/>
    </xf>
    <xf numFmtId="0" fontId="25" fillId="25" borderId="58" xfId="0" applyFont="1" applyFill="1" applyBorder="1" applyAlignment="1">
      <alignment horizontal="center" vertical="center" shrinkToFit="1"/>
    </xf>
    <xf numFmtId="0" fontId="25" fillId="25" borderId="59" xfId="0" applyFont="1" applyFill="1" applyBorder="1" applyAlignment="1">
      <alignment horizontal="center" vertical="center" shrinkToFit="1"/>
    </xf>
    <xf numFmtId="38" fontId="25" fillId="28" borderId="36" xfId="44" applyFont="1" applyFill="1" applyBorder="1" applyAlignment="1" applyProtection="1">
      <alignment horizontal="center" vertical="center" shrinkToFit="1"/>
      <protection locked="0"/>
    </xf>
    <xf numFmtId="38" fontId="25" fillId="28" borderId="37" xfId="44" applyFont="1" applyFill="1" applyBorder="1" applyAlignment="1" applyProtection="1">
      <alignment horizontal="center" vertical="center" shrinkToFit="1"/>
      <protection locked="0"/>
    </xf>
    <xf numFmtId="38" fontId="25" fillId="28" borderId="38" xfId="44" applyFont="1" applyFill="1" applyBorder="1" applyAlignment="1" applyProtection="1">
      <alignment horizontal="center" vertical="center" shrinkToFit="1"/>
      <protection locked="0"/>
    </xf>
    <xf numFmtId="9" fontId="25" fillId="25" borderId="36" xfId="44" applyNumberFormat="1" applyFont="1" applyFill="1" applyBorder="1" applyAlignment="1">
      <alignment horizontal="center" vertical="center" shrinkToFit="1"/>
    </xf>
    <xf numFmtId="9" fontId="25" fillId="25" borderId="37" xfId="44" applyNumberFormat="1" applyFont="1" applyFill="1" applyBorder="1" applyAlignment="1">
      <alignment horizontal="center" vertical="center" shrinkToFit="1"/>
    </xf>
    <xf numFmtId="9" fontId="25" fillId="25" borderId="38" xfId="44" applyNumberFormat="1" applyFont="1" applyFill="1" applyBorder="1" applyAlignment="1">
      <alignment horizontal="center" vertical="center" shrinkToFit="1"/>
    </xf>
    <xf numFmtId="0" fontId="25" fillId="25" borderId="68" xfId="0" applyFont="1" applyFill="1" applyBorder="1" applyAlignment="1">
      <alignment horizontal="center" vertical="center" shrinkToFit="1"/>
    </xf>
    <xf numFmtId="38" fontId="25" fillId="28" borderId="42" xfId="44" applyFont="1" applyFill="1" applyBorder="1" applyAlignment="1" applyProtection="1">
      <alignment horizontal="center" vertical="center" shrinkToFit="1"/>
      <protection locked="0"/>
    </xf>
    <xf numFmtId="38" fontId="25" fillId="28" borderId="40" xfId="44" applyFont="1" applyFill="1" applyBorder="1" applyAlignment="1" applyProtection="1">
      <alignment horizontal="center" vertical="center" shrinkToFit="1"/>
      <protection locked="0"/>
    </xf>
    <xf numFmtId="38" fontId="25" fillId="28" borderId="41" xfId="44" applyFont="1" applyFill="1" applyBorder="1" applyAlignment="1" applyProtection="1">
      <alignment horizontal="center" vertical="center" shrinkToFit="1"/>
      <protection locked="0"/>
    </xf>
    <xf numFmtId="9" fontId="25" fillId="25" borderId="42" xfId="44" applyNumberFormat="1" applyFont="1" applyFill="1" applyBorder="1" applyAlignment="1">
      <alignment horizontal="center" vertical="center" shrinkToFit="1"/>
    </xf>
    <xf numFmtId="9" fontId="25" fillId="25" borderId="40" xfId="44" applyNumberFormat="1" applyFont="1" applyFill="1" applyBorder="1" applyAlignment="1">
      <alignment horizontal="center" vertical="center" shrinkToFit="1"/>
    </xf>
    <xf numFmtId="9" fontId="25" fillId="25" borderId="41" xfId="44" applyNumberFormat="1" applyFont="1" applyFill="1" applyBorder="1" applyAlignment="1">
      <alignment horizontal="center" vertical="center" shrinkToFit="1"/>
    </xf>
    <xf numFmtId="38" fontId="25" fillId="25" borderId="30" xfId="44" applyFont="1" applyFill="1" applyBorder="1" applyAlignment="1">
      <alignment horizontal="center" vertical="center" shrinkToFit="1"/>
    </xf>
    <xf numFmtId="38" fontId="25" fillId="25" borderId="26" xfId="44" applyFont="1" applyFill="1" applyBorder="1" applyAlignment="1">
      <alignment horizontal="center" vertical="center" shrinkToFit="1"/>
    </xf>
    <xf numFmtId="38" fontId="25" fillId="25" borderId="32" xfId="44" applyFont="1" applyFill="1" applyBorder="1" applyAlignment="1">
      <alignment horizontal="center" vertical="center" shrinkToFit="1"/>
    </xf>
    <xf numFmtId="0" fontId="25" fillId="25" borderId="20" xfId="0" applyFont="1" applyFill="1" applyBorder="1" applyAlignment="1">
      <alignment horizontal="center" vertical="center" shrinkToFit="1"/>
    </xf>
    <xf numFmtId="38" fontId="25" fillId="25" borderId="16" xfId="44" applyFont="1" applyFill="1" applyBorder="1" applyAlignment="1">
      <alignment horizontal="center" vertical="center" shrinkToFit="1"/>
    </xf>
    <xf numFmtId="38" fontId="25" fillId="25" borderId="21" xfId="44" applyFont="1" applyFill="1" applyBorder="1" applyAlignment="1">
      <alignment horizontal="center" vertical="center" shrinkToFit="1"/>
    </xf>
    <xf numFmtId="38" fontId="25" fillId="25" borderId="19" xfId="44" applyFont="1" applyFill="1" applyBorder="1" applyAlignment="1">
      <alignment horizontal="center" vertical="center" shrinkToFit="1"/>
    </xf>
    <xf numFmtId="9" fontId="25" fillId="25" borderId="16" xfId="44" applyNumberFormat="1" applyFont="1" applyFill="1" applyBorder="1" applyAlignment="1">
      <alignment horizontal="center" vertical="center" shrinkToFit="1"/>
    </xf>
    <xf numFmtId="9" fontId="25" fillId="25" borderId="21" xfId="44" applyNumberFormat="1" applyFont="1" applyFill="1" applyBorder="1" applyAlignment="1">
      <alignment horizontal="center" vertical="center" shrinkToFit="1"/>
    </xf>
    <xf numFmtId="38" fontId="28" fillId="25" borderId="60" xfId="44" applyFont="1" applyFill="1" applyBorder="1" applyAlignment="1">
      <alignment horizontal="center" vertical="center" shrinkToFit="1"/>
    </xf>
    <xf numFmtId="38" fontId="28" fillId="25" borderId="61" xfId="44" applyFont="1" applyFill="1" applyBorder="1" applyAlignment="1">
      <alignment horizontal="center" vertical="center" shrinkToFit="1"/>
    </xf>
    <xf numFmtId="38" fontId="28" fillId="25" borderId="62" xfId="44" applyFont="1" applyFill="1" applyBorder="1" applyAlignment="1">
      <alignment horizontal="center" vertical="center" shrinkToFit="1"/>
    </xf>
    <xf numFmtId="38" fontId="28" fillId="27" borderId="47" xfId="44" applyFont="1" applyFill="1" applyBorder="1" applyAlignment="1">
      <alignment horizontal="center" vertical="center" shrinkToFit="1"/>
    </xf>
    <xf numFmtId="38" fontId="28" fillId="27" borderId="48" xfId="44" applyFont="1" applyFill="1" applyBorder="1" applyAlignment="1">
      <alignment horizontal="center" vertical="center" shrinkToFit="1"/>
    </xf>
    <xf numFmtId="38" fontId="28" fillId="27" borderId="49" xfId="44" applyFont="1" applyFill="1" applyBorder="1" applyAlignment="1">
      <alignment horizontal="center" vertical="center" shrinkToFit="1"/>
    </xf>
    <xf numFmtId="0" fontId="32" fillId="0" borderId="57" xfId="0" applyFont="1" applyBorder="1" applyAlignment="1">
      <alignment horizontal="left" vertical="center" wrapText="1" shrinkToFit="1"/>
    </xf>
    <xf numFmtId="0" fontId="32" fillId="0" borderId="58" xfId="0" applyFont="1" applyBorder="1" applyAlignment="1">
      <alignment horizontal="left" vertical="center" wrapText="1" shrinkToFit="1"/>
    </xf>
    <xf numFmtId="0" fontId="32" fillId="0" borderId="59" xfId="0" applyFont="1" applyBorder="1" applyAlignment="1">
      <alignment horizontal="left" vertical="center" wrapText="1" shrinkToFit="1"/>
    </xf>
    <xf numFmtId="0" fontId="32" fillId="0" borderId="12" xfId="0" applyFont="1" applyBorder="1" applyAlignment="1">
      <alignment horizontal="left" vertical="center" wrapText="1" shrinkToFit="1"/>
    </xf>
    <xf numFmtId="0" fontId="32" fillId="0" borderId="0" xfId="0" applyFont="1" applyAlignment="1">
      <alignment horizontal="left" vertical="center" wrapText="1" shrinkToFit="1"/>
    </xf>
    <xf numFmtId="0" fontId="32" fillId="0" borderId="18" xfId="0" applyFont="1" applyBorder="1" applyAlignment="1">
      <alignment horizontal="left" vertical="center" wrapText="1" shrinkToFit="1"/>
    </xf>
    <xf numFmtId="0" fontId="32" fillId="0" borderId="14" xfId="0" applyFont="1" applyBorder="1" applyAlignment="1">
      <alignment horizontal="left" vertical="center" wrapText="1" shrinkToFit="1"/>
    </xf>
    <xf numFmtId="0" fontId="32" fillId="0" borderId="10" xfId="0" applyFont="1" applyBorder="1" applyAlignment="1">
      <alignment horizontal="left" vertical="center" wrapText="1" shrinkToFit="1"/>
    </xf>
    <xf numFmtId="0" fontId="32" fillId="0" borderId="15" xfId="0" applyFont="1" applyBorder="1" applyAlignment="1">
      <alignment horizontal="left" vertical="center" wrapText="1" shrinkToFit="1"/>
    </xf>
    <xf numFmtId="0" fontId="32" fillId="0" borderId="0" xfId="0" applyFont="1" applyAlignment="1">
      <alignment horizontal="left" wrapText="1"/>
    </xf>
    <xf numFmtId="0" fontId="33" fillId="28" borderId="11" xfId="0" quotePrefix="1" applyFont="1" applyFill="1" applyBorder="1" applyAlignment="1" applyProtection="1">
      <alignment horizontal="center" vertical="top" shrinkToFit="1"/>
      <protection locked="0"/>
    </xf>
    <xf numFmtId="0" fontId="33" fillId="28" borderId="13" xfId="0" quotePrefix="1" applyFont="1" applyFill="1" applyBorder="1" applyAlignment="1" applyProtection="1">
      <alignment horizontal="center" vertical="top" shrinkToFit="1"/>
      <protection locked="0"/>
    </xf>
    <xf numFmtId="0" fontId="33" fillId="28" borderId="17" xfId="0" quotePrefix="1" applyFont="1" applyFill="1" applyBorder="1" applyAlignment="1" applyProtection="1">
      <alignment horizontal="center" vertical="top" shrinkToFit="1"/>
      <protection locked="0"/>
    </xf>
    <xf numFmtId="0" fontId="33" fillId="28" borderId="12" xfId="0" quotePrefix="1" applyFont="1" applyFill="1" applyBorder="1" applyAlignment="1" applyProtection="1">
      <alignment horizontal="center" vertical="top" shrinkToFit="1"/>
      <protection locked="0"/>
    </xf>
    <xf numFmtId="0" fontId="33" fillId="28" borderId="0" xfId="0" quotePrefix="1" applyFont="1" applyFill="1" applyAlignment="1" applyProtection="1">
      <alignment horizontal="center" vertical="top" shrinkToFit="1"/>
      <protection locked="0"/>
    </xf>
    <xf numFmtId="0" fontId="33" fillId="28" borderId="18" xfId="0" quotePrefix="1" applyFont="1" applyFill="1" applyBorder="1" applyAlignment="1" applyProtection="1">
      <alignment horizontal="center" vertical="top" shrinkToFit="1"/>
      <protection locked="0"/>
    </xf>
    <xf numFmtId="0" fontId="33" fillId="28" borderId="14" xfId="0" quotePrefix="1" applyFont="1" applyFill="1" applyBorder="1" applyAlignment="1" applyProtection="1">
      <alignment horizontal="center" vertical="top" shrinkToFit="1"/>
      <protection locked="0"/>
    </xf>
    <xf numFmtId="0" fontId="33" fillId="28" borderId="10" xfId="0" quotePrefix="1" applyFont="1" applyFill="1" applyBorder="1" applyAlignment="1" applyProtection="1">
      <alignment horizontal="center" vertical="top" shrinkToFit="1"/>
      <protection locked="0"/>
    </xf>
    <xf numFmtId="0" fontId="33" fillId="28" borderId="15" xfId="0" quotePrefix="1" applyFont="1" applyFill="1" applyBorder="1" applyAlignment="1" applyProtection="1">
      <alignment horizontal="center" vertical="top" shrinkToFit="1"/>
      <protection locked="0"/>
    </xf>
    <xf numFmtId="178" fontId="25" fillId="25" borderId="16" xfId="0" applyNumberFormat="1" applyFont="1" applyFill="1" applyBorder="1" applyAlignment="1">
      <alignment horizontal="left" vertical="center" shrinkToFit="1"/>
    </xf>
    <xf numFmtId="178" fontId="25" fillId="25" borderId="21" xfId="0" applyNumberFormat="1" applyFont="1" applyFill="1" applyBorder="1" applyAlignment="1">
      <alignment horizontal="left" vertical="center" shrinkToFit="1"/>
    </xf>
    <xf numFmtId="178" fontId="25" fillId="25" borderId="19" xfId="0" applyNumberFormat="1" applyFont="1" applyFill="1" applyBorder="1" applyAlignment="1">
      <alignment horizontal="left" vertical="center" shrinkToFit="1"/>
    </xf>
    <xf numFmtId="0" fontId="0" fillId="25" borderId="43" xfId="0" applyFill="1" applyBorder="1" applyAlignment="1">
      <alignment horizontal="center" vertical="center" shrinkToFi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5"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4" builtinId="6"/>
    <cellStyle name="桁区切り 2" xfId="43" xr:uid="{00000000-0005-0000-0000-000023000000}"/>
    <cellStyle name="桁区切り 3" xfId="52" xr:uid="{86E0522A-422F-4744-BCBA-C1A23F570AB8}"/>
    <cellStyle name="桁区切り 4" xfId="54" xr:uid="{99CBB356-2079-48B6-8FD5-90D35FF39BEC}"/>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D000000}"/>
    <cellStyle name="標準 2 2" xfId="50" xr:uid="{30FA513E-8DC6-4DEC-91A2-6DBBA463651C}"/>
    <cellStyle name="標準 3" xfId="46" xr:uid="{00000000-0005-0000-0000-00002E000000}"/>
    <cellStyle name="標準 3 2" xfId="47" xr:uid="{54BCDCA2-17C8-490A-BD66-62C4B53725F0}"/>
    <cellStyle name="標準 4" xfId="48" xr:uid="{03866614-77D7-4382-B2B9-59A812828755}"/>
    <cellStyle name="標準 4 2" xfId="49" xr:uid="{E655A2B1-B704-4E4C-B308-2EDAE6530F48}"/>
    <cellStyle name="標準 4 3" xfId="51" xr:uid="{5A8F5D39-1B08-4A8E-91B3-AFEE4677AD25}"/>
    <cellStyle name="標準 5" xfId="53" xr:uid="{8C58D88E-2DF6-4A5D-9D13-D959CE756370}"/>
    <cellStyle name="良い" xfId="41" builtinId="26" customBuiltin="1"/>
  </cellStyles>
  <dxfs count="2">
    <dxf>
      <fill>
        <patternFill>
          <bgColor rgb="FFFFFF00"/>
        </patternFill>
      </fill>
    </dxf>
    <dxf>
      <fill>
        <patternFill>
          <bgColor rgb="FFFFFF00"/>
        </patternFill>
      </fill>
    </dxf>
  </dxfs>
  <tableStyles count="0" defaultTableStyle="TableStyleMedium9" defaultPivotStyle="PivotStyleLight16"/>
  <colors>
    <mruColors>
      <color rgb="FFFFFF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5.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108</xdr:row>
          <xdr:rowOff>0</xdr:rowOff>
        </xdr:from>
        <xdr:to>
          <xdr:col>1</xdr:col>
          <xdr:colOff>57150</xdr:colOff>
          <xdr:row>108</xdr:row>
          <xdr:rowOff>180975</xdr:rowOff>
        </xdr:to>
        <xdr:sp macro="" textlink="">
          <xdr:nvSpPr>
            <xdr:cNvPr id="63489" name="CheckBox1" hidden="1">
              <a:extLst>
                <a:ext uri="{63B3BB69-23CF-44E3-9099-C40C66FF867C}">
                  <a14:compatExt spid="_x0000_s63489"/>
                </a:ext>
                <a:ext uri="{FF2B5EF4-FFF2-40B4-BE49-F238E27FC236}">
                  <a16:creationId xmlns:a16="http://schemas.microsoft.com/office/drawing/2014/main" id="{00000000-0008-0000-0100-000001F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108</xdr:row>
          <xdr:rowOff>0</xdr:rowOff>
        </xdr:from>
        <xdr:to>
          <xdr:col>1</xdr:col>
          <xdr:colOff>57150</xdr:colOff>
          <xdr:row>108</xdr:row>
          <xdr:rowOff>180975</xdr:rowOff>
        </xdr:to>
        <xdr:sp macro="" textlink="">
          <xdr:nvSpPr>
            <xdr:cNvPr id="63490" name="CheckBox2" hidden="1">
              <a:extLst>
                <a:ext uri="{63B3BB69-23CF-44E3-9099-C40C66FF867C}">
                  <a14:compatExt spid="_x0000_s63490"/>
                </a:ext>
                <a:ext uri="{FF2B5EF4-FFF2-40B4-BE49-F238E27FC236}">
                  <a16:creationId xmlns:a16="http://schemas.microsoft.com/office/drawing/2014/main" id="{00000000-0008-0000-0100-000002F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108</xdr:row>
          <xdr:rowOff>0</xdr:rowOff>
        </xdr:from>
        <xdr:to>
          <xdr:col>1</xdr:col>
          <xdr:colOff>57150</xdr:colOff>
          <xdr:row>108</xdr:row>
          <xdr:rowOff>180975</xdr:rowOff>
        </xdr:to>
        <xdr:sp macro="" textlink="">
          <xdr:nvSpPr>
            <xdr:cNvPr id="63491" name="CheckBox3" hidden="1">
              <a:extLst>
                <a:ext uri="{63B3BB69-23CF-44E3-9099-C40C66FF867C}">
                  <a14:compatExt spid="_x0000_s63491"/>
                </a:ext>
                <a:ext uri="{FF2B5EF4-FFF2-40B4-BE49-F238E27FC236}">
                  <a16:creationId xmlns:a16="http://schemas.microsoft.com/office/drawing/2014/main" id="{00000000-0008-0000-0100-000003F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543485</xdr:colOff>
      <xdr:row>38</xdr:row>
      <xdr:rowOff>145676</xdr:rowOff>
    </xdr:from>
    <xdr:to>
      <xdr:col>14</xdr:col>
      <xdr:colOff>483831</xdr:colOff>
      <xdr:row>38</xdr:row>
      <xdr:rowOff>518673</xdr:rowOff>
    </xdr:to>
    <xdr:sp macro="" textlink="">
      <xdr:nvSpPr>
        <xdr:cNvPr id="7" name="矢印: 下 6">
          <a:extLst>
            <a:ext uri="{FF2B5EF4-FFF2-40B4-BE49-F238E27FC236}">
              <a16:creationId xmlns:a16="http://schemas.microsoft.com/office/drawing/2014/main" id="{00000000-0008-0000-0100-000007000000}"/>
            </a:ext>
          </a:extLst>
        </xdr:cNvPr>
        <xdr:cNvSpPr/>
      </xdr:nvSpPr>
      <xdr:spPr bwMode="auto">
        <a:xfrm>
          <a:off x="7793691" y="18276794"/>
          <a:ext cx="523052" cy="372997"/>
        </a:xfrm>
        <a:prstGeom prst="downArrow">
          <a:avLst/>
        </a:prstGeom>
        <a:solidFill>
          <a:srgbClr val="FFCCCC"/>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302557</xdr:colOff>
      <xdr:row>39</xdr:row>
      <xdr:rowOff>11208</xdr:rowOff>
    </xdr:from>
    <xdr:to>
      <xdr:col>15</xdr:col>
      <xdr:colOff>369793</xdr:colOff>
      <xdr:row>39</xdr:row>
      <xdr:rowOff>537888</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bwMode="auto">
        <a:xfrm rot="5400000">
          <a:off x="5574924" y="15223194"/>
          <a:ext cx="526680" cy="5894295"/>
        </a:xfrm>
        <a:prstGeom prst="rightBrace">
          <a:avLst>
            <a:gd name="adj1" fmla="val 8333"/>
            <a:gd name="adj2" fmla="val 49049"/>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7204</xdr:colOff>
      <xdr:row>38</xdr:row>
      <xdr:rowOff>145677</xdr:rowOff>
    </xdr:from>
    <xdr:to>
      <xdr:col>6</xdr:col>
      <xdr:colOff>532657</xdr:colOff>
      <xdr:row>38</xdr:row>
      <xdr:rowOff>518674</xdr:rowOff>
    </xdr:to>
    <xdr:sp macro="" textlink="">
      <xdr:nvSpPr>
        <xdr:cNvPr id="9" name="矢印: 下 8">
          <a:extLst>
            <a:ext uri="{FF2B5EF4-FFF2-40B4-BE49-F238E27FC236}">
              <a16:creationId xmlns:a16="http://schemas.microsoft.com/office/drawing/2014/main" id="{00000000-0008-0000-0100-000009000000}"/>
            </a:ext>
          </a:extLst>
        </xdr:cNvPr>
        <xdr:cNvSpPr/>
      </xdr:nvSpPr>
      <xdr:spPr bwMode="auto">
        <a:xfrm>
          <a:off x="3027990" y="11902248"/>
          <a:ext cx="525453" cy="372997"/>
        </a:xfrm>
        <a:prstGeom prst="downArrow">
          <a:avLst/>
        </a:prstGeom>
        <a:solidFill>
          <a:srgbClr val="FFCCCC"/>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123</xdr:row>
          <xdr:rowOff>0</xdr:rowOff>
        </xdr:from>
        <xdr:to>
          <xdr:col>1</xdr:col>
          <xdr:colOff>57150</xdr:colOff>
          <xdr:row>123</xdr:row>
          <xdr:rowOff>180975</xdr:rowOff>
        </xdr:to>
        <xdr:sp macro="" textlink="">
          <xdr:nvSpPr>
            <xdr:cNvPr id="81921" name="CheckBox1" hidden="1">
              <a:extLst>
                <a:ext uri="{63B3BB69-23CF-44E3-9099-C40C66FF867C}">
                  <a14:compatExt spid="_x0000_s81921"/>
                </a:ext>
                <a:ext uri="{FF2B5EF4-FFF2-40B4-BE49-F238E27FC236}">
                  <a16:creationId xmlns:a16="http://schemas.microsoft.com/office/drawing/2014/main" id="{00000000-0008-0000-0200-0000014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123</xdr:row>
          <xdr:rowOff>0</xdr:rowOff>
        </xdr:from>
        <xdr:to>
          <xdr:col>1</xdr:col>
          <xdr:colOff>57150</xdr:colOff>
          <xdr:row>123</xdr:row>
          <xdr:rowOff>180975</xdr:rowOff>
        </xdr:to>
        <xdr:sp macro="" textlink="">
          <xdr:nvSpPr>
            <xdr:cNvPr id="81922" name="CheckBox2" hidden="1">
              <a:extLst>
                <a:ext uri="{63B3BB69-23CF-44E3-9099-C40C66FF867C}">
                  <a14:compatExt spid="_x0000_s81922"/>
                </a:ext>
                <a:ext uri="{FF2B5EF4-FFF2-40B4-BE49-F238E27FC236}">
                  <a16:creationId xmlns:a16="http://schemas.microsoft.com/office/drawing/2014/main" id="{00000000-0008-0000-0200-0000024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123</xdr:row>
          <xdr:rowOff>0</xdr:rowOff>
        </xdr:from>
        <xdr:to>
          <xdr:col>1</xdr:col>
          <xdr:colOff>57150</xdr:colOff>
          <xdr:row>123</xdr:row>
          <xdr:rowOff>180975</xdr:rowOff>
        </xdr:to>
        <xdr:sp macro="" textlink="">
          <xdr:nvSpPr>
            <xdr:cNvPr id="81923" name="CheckBox3" hidden="1">
              <a:extLst>
                <a:ext uri="{63B3BB69-23CF-44E3-9099-C40C66FF867C}">
                  <a14:compatExt spid="_x0000_s81923"/>
                </a:ext>
                <a:ext uri="{FF2B5EF4-FFF2-40B4-BE49-F238E27FC236}">
                  <a16:creationId xmlns:a16="http://schemas.microsoft.com/office/drawing/2014/main" id="{00000000-0008-0000-0200-0000034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543485</xdr:colOff>
      <xdr:row>53</xdr:row>
      <xdr:rowOff>145676</xdr:rowOff>
    </xdr:from>
    <xdr:to>
      <xdr:col>14</xdr:col>
      <xdr:colOff>483831</xdr:colOff>
      <xdr:row>53</xdr:row>
      <xdr:rowOff>518673</xdr:rowOff>
    </xdr:to>
    <xdr:sp macro="" textlink="">
      <xdr:nvSpPr>
        <xdr:cNvPr id="5" name="矢印: 下 4">
          <a:extLst>
            <a:ext uri="{FF2B5EF4-FFF2-40B4-BE49-F238E27FC236}">
              <a16:creationId xmlns:a16="http://schemas.microsoft.com/office/drawing/2014/main" id="{00000000-0008-0000-0200-000005000000}"/>
            </a:ext>
          </a:extLst>
        </xdr:cNvPr>
        <xdr:cNvSpPr/>
      </xdr:nvSpPr>
      <xdr:spPr bwMode="auto">
        <a:xfrm>
          <a:off x="7611035" y="19367126"/>
          <a:ext cx="521371" cy="372997"/>
        </a:xfrm>
        <a:prstGeom prst="downArrow">
          <a:avLst/>
        </a:prstGeom>
        <a:solidFill>
          <a:srgbClr val="FFCCCC"/>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302557</xdr:colOff>
      <xdr:row>54</xdr:row>
      <xdr:rowOff>11208</xdr:rowOff>
    </xdr:from>
    <xdr:to>
      <xdr:col>15</xdr:col>
      <xdr:colOff>369793</xdr:colOff>
      <xdr:row>54</xdr:row>
      <xdr:rowOff>537888</xdr:rowOff>
    </xdr:to>
    <xdr:sp macro="" textlink="">
      <xdr:nvSpPr>
        <xdr:cNvPr id="7" name="右中かっこ 6">
          <a:extLst>
            <a:ext uri="{FF2B5EF4-FFF2-40B4-BE49-F238E27FC236}">
              <a16:creationId xmlns:a16="http://schemas.microsoft.com/office/drawing/2014/main" id="{00000000-0008-0000-0200-000007000000}"/>
            </a:ext>
          </a:extLst>
        </xdr:cNvPr>
        <xdr:cNvSpPr/>
      </xdr:nvSpPr>
      <xdr:spPr bwMode="auto">
        <a:xfrm rot="5400000">
          <a:off x="5397310" y="17128755"/>
          <a:ext cx="526680" cy="5877486"/>
        </a:xfrm>
        <a:prstGeom prst="rightBrace">
          <a:avLst>
            <a:gd name="adj1" fmla="val 8333"/>
            <a:gd name="adj2" fmla="val 49049"/>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537882</xdr:colOff>
      <xdr:row>53</xdr:row>
      <xdr:rowOff>145677</xdr:rowOff>
    </xdr:from>
    <xdr:to>
      <xdr:col>6</xdr:col>
      <xdr:colOff>478228</xdr:colOff>
      <xdr:row>53</xdr:row>
      <xdr:rowOff>518674</xdr:rowOff>
    </xdr:to>
    <xdr:sp macro="" textlink="">
      <xdr:nvSpPr>
        <xdr:cNvPr id="8" name="矢印: 下 7">
          <a:extLst>
            <a:ext uri="{FF2B5EF4-FFF2-40B4-BE49-F238E27FC236}">
              <a16:creationId xmlns:a16="http://schemas.microsoft.com/office/drawing/2014/main" id="{00000000-0008-0000-0200-000008000000}"/>
            </a:ext>
          </a:extLst>
        </xdr:cNvPr>
        <xdr:cNvSpPr/>
      </xdr:nvSpPr>
      <xdr:spPr bwMode="auto">
        <a:xfrm>
          <a:off x="2957232" y="19367127"/>
          <a:ext cx="521371" cy="372997"/>
        </a:xfrm>
        <a:prstGeom prst="downArrow">
          <a:avLst/>
        </a:prstGeom>
        <a:solidFill>
          <a:srgbClr val="FFCCCC"/>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6.xml"/><Relationship Id="rId3" Type="http://schemas.openxmlformats.org/officeDocument/2006/relationships/vmlDrawing" Target="../drawings/vmlDrawing2.vml"/><Relationship Id="rId7" Type="http://schemas.openxmlformats.org/officeDocument/2006/relationships/image" Target="../media/image5.emf"/><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ntrol" Target="../activeX/activeX5.xml"/><Relationship Id="rId5" Type="http://schemas.openxmlformats.org/officeDocument/2006/relationships/image" Target="../media/image4.emf"/><Relationship Id="rId4" Type="http://schemas.openxmlformats.org/officeDocument/2006/relationships/control" Target="../activeX/activeX4.xml"/><Relationship Id="rId9" Type="http://schemas.openxmlformats.org/officeDocument/2006/relationships/image" Target="../media/image6.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A42BF-C066-4D73-8BBB-1F76EFA92C70}">
  <sheetPr codeName="Sheet2">
    <pageSetUpPr fitToPage="1"/>
  </sheetPr>
  <dimension ref="A1:D11"/>
  <sheetViews>
    <sheetView workbookViewId="0">
      <pane ySplit="1" topLeftCell="A2" activePane="bottomLeft" state="frozen"/>
      <selection pane="bottomLeft" activeCell="D14" sqref="D14"/>
    </sheetView>
  </sheetViews>
  <sheetFormatPr defaultRowHeight="13.5"/>
  <cols>
    <col min="2" max="2" width="39" style="34" customWidth="1"/>
    <col min="3" max="3" width="23.25" bestFit="1" customWidth="1"/>
    <col min="4" max="4" width="10.5" style="34" bestFit="1" customWidth="1"/>
  </cols>
  <sheetData>
    <row r="1" spans="1:4" s="36" customFormat="1">
      <c r="B1" s="37"/>
      <c r="D1" s="37"/>
    </row>
    <row r="2" spans="1:4">
      <c r="A2">
        <v>5001</v>
      </c>
      <c r="B2" s="34" t="s">
        <v>8</v>
      </c>
      <c r="C2" t="s">
        <v>44</v>
      </c>
      <c r="D2" s="34" t="s">
        <v>45</v>
      </c>
    </row>
    <row r="3" spans="1:4">
      <c r="A3">
        <v>5021</v>
      </c>
      <c r="B3" s="34" t="s">
        <v>9</v>
      </c>
      <c r="C3" t="s">
        <v>8</v>
      </c>
      <c r="D3" s="34">
        <v>720000000</v>
      </c>
    </row>
    <row r="4" spans="1:4">
      <c r="A4">
        <v>5022</v>
      </c>
      <c r="B4" s="34" t="s">
        <v>10</v>
      </c>
      <c r="C4" t="s">
        <v>9</v>
      </c>
      <c r="D4" s="34">
        <v>40000000</v>
      </c>
    </row>
    <row r="5" spans="1:4">
      <c r="A5">
        <v>5031</v>
      </c>
      <c r="B5" s="34" t="s">
        <v>11</v>
      </c>
      <c r="C5" t="s">
        <v>10</v>
      </c>
      <c r="D5" s="34">
        <v>40000000</v>
      </c>
    </row>
    <row r="6" spans="1:4">
      <c r="A6">
        <v>5012</v>
      </c>
      <c r="B6" s="34" t="s">
        <v>12</v>
      </c>
      <c r="C6" t="s">
        <v>11</v>
      </c>
      <c r="D6" s="34">
        <v>40000000</v>
      </c>
    </row>
    <row r="7" spans="1:4">
      <c r="A7">
        <v>5011</v>
      </c>
      <c r="B7" s="34" t="s">
        <v>13</v>
      </c>
      <c r="C7" t="s">
        <v>12</v>
      </c>
      <c r="D7" s="34">
        <v>100000000</v>
      </c>
    </row>
    <row r="8" spans="1:4">
      <c r="A8">
        <v>5050</v>
      </c>
      <c r="B8" s="34" t="s">
        <v>14</v>
      </c>
      <c r="C8" t="s">
        <v>13</v>
      </c>
      <c r="D8" s="34">
        <v>100000000</v>
      </c>
    </row>
    <row r="9" spans="1:4">
      <c r="A9">
        <v>6001</v>
      </c>
      <c r="B9" s="34" t="s">
        <v>15</v>
      </c>
      <c r="C9" t="s">
        <v>14</v>
      </c>
      <c r="D9" s="34">
        <v>40000000</v>
      </c>
    </row>
    <row r="10" spans="1:4">
      <c r="A10">
        <v>5070</v>
      </c>
      <c r="B10" s="34" t="s">
        <v>16</v>
      </c>
      <c r="C10" t="s">
        <v>15</v>
      </c>
      <c r="D10" s="34">
        <v>40000000</v>
      </c>
    </row>
    <row r="11" spans="1:4">
      <c r="C11" t="s">
        <v>16</v>
      </c>
      <c r="D11" s="34">
        <v>40000000</v>
      </c>
    </row>
  </sheetData>
  <phoneticPr fontId="21"/>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72ADD-593C-43DF-A162-EA643D26D912}">
  <sheetPr codeName="Sheet9">
    <pageSetUpPr fitToPage="1"/>
  </sheetPr>
  <dimension ref="A1:Y207"/>
  <sheetViews>
    <sheetView tabSelected="1" view="pageBreakPreview" zoomScale="70" zoomScaleNormal="100" zoomScaleSheetLayoutView="70" workbookViewId="0">
      <pane ySplit="4" topLeftCell="A32" activePane="bottomLeft" state="frozen"/>
      <selection pane="bottomLeft" activeCell="M47" sqref="M47:Q47"/>
    </sheetView>
  </sheetViews>
  <sheetFormatPr defaultColWidth="0" defaultRowHeight="17.25" zeroHeight="1"/>
  <cols>
    <col min="1" max="1" width="1.25" style="2" customWidth="1"/>
    <col min="2" max="2" width="7.625" style="2" customWidth="1"/>
    <col min="3" max="4" width="7.625" style="3" customWidth="1"/>
    <col min="5" max="17" width="7.625" style="2" customWidth="1"/>
    <col min="18" max="24" width="9" style="25" customWidth="1"/>
    <col min="25" max="25" width="0" style="2" hidden="1" customWidth="1"/>
    <col min="26" max="16384" width="9" style="2" hidden="1"/>
  </cols>
  <sheetData>
    <row r="1" spans="2:18" ht="25.15" customHeight="1">
      <c r="M1" s="84" t="s">
        <v>89</v>
      </c>
      <c r="N1" s="85"/>
      <c r="O1" s="85"/>
      <c r="P1" s="85"/>
      <c r="Q1" s="86"/>
    </row>
    <row r="2" spans="2:18" ht="9.9499999999999993" customHeight="1">
      <c r="M2" s="1"/>
      <c r="N2" s="1"/>
      <c r="O2" s="1"/>
      <c r="P2" s="1"/>
      <c r="Q2" s="1"/>
    </row>
    <row r="3" spans="2:18" ht="18.75">
      <c r="B3" s="87" t="s">
        <v>86</v>
      </c>
      <c r="C3" s="87"/>
      <c r="D3" s="87"/>
      <c r="E3" s="87"/>
      <c r="F3" s="87"/>
      <c r="G3" s="87"/>
      <c r="H3" s="87"/>
      <c r="I3" s="87"/>
      <c r="J3" s="87"/>
      <c r="K3" s="87"/>
      <c r="L3" s="87"/>
      <c r="M3" s="87"/>
      <c r="N3" s="87"/>
      <c r="O3" s="87"/>
      <c r="P3" s="87"/>
      <c r="Q3" s="87"/>
    </row>
    <row r="4" spans="2:18" ht="9.9499999999999993" customHeight="1">
      <c r="B4" s="17"/>
      <c r="C4" s="17"/>
      <c r="D4" s="17"/>
      <c r="E4" s="17"/>
      <c r="F4" s="17"/>
      <c r="G4" s="17"/>
      <c r="H4" s="17"/>
      <c r="I4" s="17"/>
      <c r="J4" s="17"/>
      <c r="K4" s="17"/>
      <c r="L4" s="17"/>
      <c r="M4" s="17"/>
      <c r="N4" s="17"/>
      <c r="O4" s="17"/>
      <c r="P4" s="17"/>
      <c r="Q4" s="17"/>
    </row>
    <row r="5" spans="2:18" ht="54.95" customHeight="1">
      <c r="B5" s="88" t="s">
        <v>76</v>
      </c>
      <c r="C5" s="88"/>
      <c r="D5" s="88"/>
      <c r="E5" s="88"/>
      <c r="F5" s="88"/>
      <c r="G5" s="88"/>
      <c r="H5" s="88"/>
      <c r="I5" s="88"/>
      <c r="J5" s="88"/>
      <c r="K5" s="88"/>
      <c r="L5" s="88"/>
      <c r="M5" s="88"/>
      <c r="N5" s="88"/>
      <c r="O5" s="88"/>
      <c r="P5" s="88"/>
      <c r="Q5" s="88"/>
    </row>
    <row r="6" spans="2:18" ht="7.5" customHeight="1"/>
    <row r="7" spans="2:18" ht="35.1" customHeight="1">
      <c r="B7" s="89" t="s">
        <v>63</v>
      </c>
      <c r="C7" s="89"/>
      <c r="D7" s="89"/>
      <c r="E7" s="89"/>
      <c r="F7" s="89"/>
      <c r="G7" s="89"/>
      <c r="H7" s="89"/>
      <c r="I7" s="89"/>
      <c r="J7" s="89"/>
      <c r="K7" s="89"/>
      <c r="L7" s="89"/>
      <c r="M7" s="89"/>
      <c r="N7" s="89"/>
      <c r="O7" s="89"/>
      <c r="P7" s="89"/>
      <c r="Q7" s="89"/>
    </row>
    <row r="8" spans="2:18" ht="35.1" customHeight="1">
      <c r="B8" s="89"/>
      <c r="C8" s="89"/>
      <c r="D8" s="89"/>
      <c r="E8" s="89"/>
      <c r="F8" s="89"/>
      <c r="G8" s="89"/>
      <c r="H8" s="89"/>
      <c r="I8" s="89"/>
      <c r="J8" s="89"/>
      <c r="K8" s="89"/>
      <c r="L8" s="89"/>
      <c r="M8" s="89"/>
      <c r="N8" s="89"/>
      <c r="O8" s="89"/>
      <c r="P8" s="89"/>
      <c r="Q8" s="89"/>
    </row>
    <row r="9" spans="2:18" ht="7.5" customHeight="1" thickBot="1"/>
    <row r="10" spans="2:18" ht="45" customHeight="1" thickBot="1">
      <c r="B10" s="58" t="s">
        <v>66</v>
      </c>
      <c r="C10" s="59"/>
      <c r="D10" s="60" t="s">
        <v>84</v>
      </c>
      <c r="E10" s="60"/>
      <c r="F10" s="60"/>
      <c r="G10" s="60"/>
      <c r="H10" s="60"/>
      <c r="I10" s="60"/>
      <c r="J10" s="60"/>
      <c r="K10" s="60"/>
      <c r="L10" s="60"/>
      <c r="M10" s="60"/>
      <c r="N10" s="60"/>
      <c r="O10" s="60"/>
      <c r="P10" s="60"/>
      <c r="Q10" s="61"/>
    </row>
    <row r="11" spans="2:18" ht="63.6" customHeight="1">
      <c r="B11" s="94" t="s">
        <v>73</v>
      </c>
      <c r="C11" s="94"/>
      <c r="D11" s="94"/>
      <c r="E11" s="94"/>
      <c r="F11" s="94"/>
      <c r="G11" s="94"/>
      <c r="H11" s="94"/>
      <c r="I11" s="94"/>
      <c r="J11" s="94"/>
      <c r="K11" s="94"/>
      <c r="L11" s="94"/>
      <c r="M11" s="94"/>
      <c r="N11" s="94"/>
      <c r="O11" s="94"/>
      <c r="P11" s="94"/>
      <c r="Q11" s="94"/>
    </row>
    <row r="12" spans="2:18" ht="5.25" customHeight="1">
      <c r="C12" s="4"/>
      <c r="D12" s="4"/>
    </row>
    <row r="13" spans="2:18" ht="27.75" customHeight="1">
      <c r="B13" s="90" t="s">
        <v>36</v>
      </c>
      <c r="C13" s="91"/>
      <c r="D13" s="92" t="s">
        <v>35</v>
      </c>
      <c r="E13" s="93"/>
      <c r="R13" s="25" t="s">
        <v>50</v>
      </c>
    </row>
    <row r="14" spans="2:18" ht="10.5" customHeight="1">
      <c r="C14" s="4"/>
      <c r="D14" s="4"/>
    </row>
    <row r="15" spans="2:18">
      <c r="C15" s="4"/>
      <c r="D15" s="4"/>
      <c r="L15" s="95"/>
      <c r="M15" s="95"/>
      <c r="N15" s="95"/>
      <c r="P15" s="21" t="s">
        <v>23</v>
      </c>
    </row>
    <row r="16" spans="2:18" ht="50.1" customHeight="1">
      <c r="B16" s="63" t="s">
        <v>82</v>
      </c>
      <c r="C16" s="63"/>
      <c r="D16" s="63"/>
      <c r="E16" s="63"/>
      <c r="F16" s="64" t="s">
        <v>21</v>
      </c>
      <c r="G16" s="65"/>
      <c r="H16" s="65"/>
      <c r="I16" s="65"/>
      <c r="J16" s="64" t="s">
        <v>22</v>
      </c>
      <c r="K16" s="65"/>
      <c r="L16" s="65"/>
      <c r="M16" s="65"/>
      <c r="N16" s="96" t="s">
        <v>24</v>
      </c>
      <c r="O16" s="97"/>
      <c r="P16" s="98"/>
    </row>
    <row r="17" spans="2:18" ht="25.5" customHeight="1">
      <c r="B17" s="63"/>
      <c r="C17" s="63"/>
      <c r="D17" s="63"/>
      <c r="E17" s="63"/>
      <c r="F17" s="64" t="s">
        <v>17</v>
      </c>
      <c r="G17" s="65"/>
      <c r="H17" s="64" t="s">
        <v>18</v>
      </c>
      <c r="I17" s="65"/>
      <c r="J17" s="64" t="s">
        <v>19</v>
      </c>
      <c r="K17" s="65"/>
      <c r="L17" s="64" t="s">
        <v>20</v>
      </c>
      <c r="M17" s="65"/>
      <c r="N17" s="99"/>
      <c r="O17" s="100"/>
      <c r="P17" s="101"/>
    </row>
    <row r="18" spans="2:18" ht="21.4" customHeight="1">
      <c r="B18" s="44" t="s">
        <v>78</v>
      </c>
      <c r="C18" s="45"/>
      <c r="D18" s="45"/>
      <c r="E18" s="46"/>
      <c r="F18" s="42"/>
      <c r="G18" s="43"/>
      <c r="H18" s="42"/>
      <c r="I18" s="43"/>
      <c r="J18" s="42"/>
      <c r="K18" s="43"/>
      <c r="L18" s="42"/>
      <c r="M18" s="43"/>
      <c r="N18" s="66" t="str">
        <f>IF(L18="","",(F18+H18)-(J18+L18))</f>
        <v/>
      </c>
      <c r="O18" s="67"/>
      <c r="P18" s="67"/>
      <c r="R18" s="25" t="s">
        <v>74</v>
      </c>
    </row>
    <row r="19" spans="2:18" ht="21.4" customHeight="1">
      <c r="B19" s="47" t="s">
        <v>30</v>
      </c>
      <c r="C19" s="48"/>
      <c r="D19" s="48"/>
      <c r="E19" s="49"/>
      <c r="F19" s="42"/>
      <c r="G19" s="43"/>
      <c r="H19" s="42"/>
      <c r="I19" s="43"/>
      <c r="J19" s="42"/>
      <c r="K19" s="43"/>
      <c r="L19" s="42"/>
      <c r="M19" s="43"/>
      <c r="N19" s="66" t="str">
        <f>IF(L19="","",(F19+H19)-(J19+L19))</f>
        <v/>
      </c>
      <c r="O19" s="67"/>
      <c r="P19" s="67"/>
    </row>
    <row r="20" spans="2:18" ht="21.4" customHeight="1" thickBot="1">
      <c r="B20" s="50" t="s">
        <v>31</v>
      </c>
      <c r="C20" s="51"/>
      <c r="D20" s="51"/>
      <c r="E20" s="52"/>
      <c r="F20" s="66" t="str">
        <f>IF(F18="","",F18-F19)</f>
        <v/>
      </c>
      <c r="G20" s="67"/>
      <c r="H20" s="66" t="str">
        <f t="shared" ref="H20" si="0">IF(H18="","",H18-H19)</f>
        <v/>
      </c>
      <c r="I20" s="67"/>
      <c r="J20" s="66" t="str">
        <f t="shared" ref="J20" si="1">IF(J18="","",J18-J19)</f>
        <v/>
      </c>
      <c r="K20" s="67"/>
      <c r="L20" s="66" t="str">
        <f t="shared" ref="L20" si="2">IF(L18="","",L18-L19)</f>
        <v/>
      </c>
      <c r="M20" s="67"/>
      <c r="N20" s="82" t="str">
        <f>IF(N18="","",N18-N19)</f>
        <v/>
      </c>
      <c r="O20" s="83"/>
      <c r="P20" s="83"/>
    </row>
    <row r="21" spans="2:18" ht="25.5" customHeight="1" thickBot="1">
      <c r="C21" s="4"/>
      <c r="D21" s="4"/>
      <c r="E21" s="5"/>
      <c r="F21" s="5"/>
      <c r="G21" s="5"/>
      <c r="H21" s="6"/>
      <c r="I21" s="6"/>
      <c r="J21" s="6"/>
      <c r="K21" s="6"/>
      <c r="L21" s="6"/>
      <c r="M21" s="24" t="s">
        <v>25</v>
      </c>
      <c r="N21" s="79" t="str">
        <f>IF(N20="","",IF(N20&lt;0,"要件クリア","要件未達成"))</f>
        <v/>
      </c>
      <c r="O21" s="80"/>
      <c r="P21" s="81"/>
    </row>
    <row r="22" spans="2:18" ht="10.5" customHeight="1">
      <c r="C22" s="4"/>
      <c r="D22" s="4"/>
      <c r="E22" s="5"/>
      <c r="F22" s="5"/>
      <c r="G22" s="5"/>
      <c r="H22" s="6"/>
      <c r="I22" s="6"/>
      <c r="J22" s="6"/>
      <c r="K22" s="6"/>
      <c r="L22" s="6"/>
      <c r="M22" s="6"/>
      <c r="N22" s="6"/>
      <c r="O22" s="7"/>
      <c r="P22" s="7"/>
    </row>
    <row r="23" spans="2:18">
      <c r="B23" s="25" t="s">
        <v>68</v>
      </c>
      <c r="C23" s="4"/>
      <c r="D23" s="4"/>
      <c r="L23" s="23"/>
      <c r="M23" s="23"/>
      <c r="N23" s="23"/>
      <c r="P23" s="21" t="s">
        <v>23</v>
      </c>
    </row>
    <row r="24" spans="2:18" ht="50.1" customHeight="1">
      <c r="B24" s="63" t="s">
        <v>83</v>
      </c>
      <c r="C24" s="63"/>
      <c r="D24" s="63"/>
      <c r="E24" s="63"/>
      <c r="F24" s="64" t="s">
        <v>21</v>
      </c>
      <c r="G24" s="65"/>
      <c r="H24" s="65"/>
      <c r="I24" s="65"/>
      <c r="J24" s="64" t="s">
        <v>22</v>
      </c>
      <c r="K24" s="65"/>
      <c r="L24" s="65"/>
      <c r="M24" s="65"/>
      <c r="N24" s="96" t="s">
        <v>24</v>
      </c>
      <c r="O24" s="97"/>
      <c r="P24" s="98"/>
    </row>
    <row r="25" spans="2:18" ht="25.5" customHeight="1">
      <c r="B25" s="63"/>
      <c r="C25" s="63"/>
      <c r="D25" s="63"/>
      <c r="E25" s="63"/>
      <c r="F25" s="64" t="s">
        <v>17</v>
      </c>
      <c r="G25" s="65"/>
      <c r="H25" s="64" t="s">
        <v>18</v>
      </c>
      <c r="I25" s="65"/>
      <c r="J25" s="64" t="s">
        <v>19</v>
      </c>
      <c r="K25" s="65"/>
      <c r="L25" s="64" t="s">
        <v>20</v>
      </c>
      <c r="M25" s="65"/>
      <c r="N25" s="99"/>
      <c r="O25" s="100"/>
      <c r="P25" s="101"/>
    </row>
    <row r="26" spans="2:18" ht="21.4" customHeight="1" thickBot="1">
      <c r="B26" s="44" t="s">
        <v>80</v>
      </c>
      <c r="C26" s="45"/>
      <c r="D26" s="45"/>
      <c r="E26" s="46"/>
      <c r="F26" s="42"/>
      <c r="G26" s="43"/>
      <c r="H26" s="42"/>
      <c r="I26" s="43"/>
      <c r="J26" s="42"/>
      <c r="K26" s="43"/>
      <c r="L26" s="42"/>
      <c r="M26" s="43"/>
      <c r="N26" s="66" t="str">
        <f>IF(L26="","",(F26+H26)-(J26+L26))</f>
        <v/>
      </c>
      <c r="O26" s="67"/>
      <c r="P26" s="67"/>
      <c r="R26" s="25" t="s">
        <v>69</v>
      </c>
    </row>
    <row r="27" spans="2:18" ht="25.5" customHeight="1" thickBot="1">
      <c r="C27" s="4"/>
      <c r="D27" s="4"/>
      <c r="E27" s="5"/>
      <c r="F27" s="5"/>
      <c r="G27" s="5"/>
      <c r="H27" s="6"/>
      <c r="I27" s="6"/>
      <c r="J27" s="6"/>
      <c r="K27" s="6"/>
      <c r="L27" s="6"/>
      <c r="M27" s="24" t="s">
        <v>25</v>
      </c>
      <c r="N27" s="79" t="str">
        <f>IF(N26="","",IF(N26&lt;0,"要件クリア","融資対象外"))</f>
        <v/>
      </c>
      <c r="O27" s="80"/>
      <c r="P27" s="81"/>
    </row>
    <row r="28" spans="2:18" ht="10.5" customHeight="1" thickBot="1">
      <c r="C28" s="4"/>
      <c r="D28" s="4"/>
      <c r="E28" s="5"/>
      <c r="F28" s="5"/>
      <c r="G28" s="5"/>
      <c r="H28" s="6"/>
      <c r="I28" s="6"/>
      <c r="J28" s="6"/>
      <c r="K28" s="6"/>
      <c r="L28" s="6"/>
      <c r="M28" s="6"/>
      <c r="N28" s="6"/>
      <c r="O28" s="7"/>
      <c r="P28" s="7"/>
    </row>
    <row r="29" spans="2:18" ht="45" customHeight="1" thickBot="1">
      <c r="B29" s="58" t="s">
        <v>38</v>
      </c>
      <c r="C29" s="59"/>
      <c r="D29" s="60" t="s">
        <v>42</v>
      </c>
      <c r="E29" s="60"/>
      <c r="F29" s="60"/>
      <c r="G29" s="60"/>
      <c r="H29" s="60"/>
      <c r="I29" s="60"/>
      <c r="J29" s="60"/>
      <c r="K29" s="60"/>
      <c r="L29" s="60"/>
      <c r="M29" s="60"/>
      <c r="N29" s="60"/>
      <c r="O29" s="60"/>
      <c r="P29" s="60"/>
      <c r="Q29" s="61"/>
    </row>
    <row r="30" spans="2:18" ht="45" customHeight="1">
      <c r="B30" s="62" t="s">
        <v>64</v>
      </c>
      <c r="C30" s="62"/>
      <c r="D30" s="62"/>
      <c r="E30" s="62"/>
      <c r="F30" s="62"/>
      <c r="G30" s="62"/>
      <c r="H30" s="62"/>
      <c r="I30" s="62"/>
      <c r="J30" s="62"/>
      <c r="K30" s="62"/>
      <c r="L30" s="62"/>
      <c r="M30" s="62"/>
      <c r="N30" s="62"/>
      <c r="O30" s="62"/>
      <c r="P30" s="62"/>
      <c r="Q30" s="62"/>
    </row>
    <row r="31" spans="2:18" ht="24.75" customHeight="1">
      <c r="B31" s="38"/>
      <c r="C31" s="38"/>
      <c r="D31" s="38"/>
      <c r="E31" s="38"/>
      <c r="F31" s="38"/>
      <c r="G31" s="38"/>
      <c r="H31" s="31" t="s">
        <v>6</v>
      </c>
      <c r="I31" s="38"/>
      <c r="J31" s="38"/>
      <c r="K31" s="38"/>
      <c r="L31" s="38"/>
      <c r="M31" s="38"/>
      <c r="N31" s="38"/>
      <c r="O31" s="38"/>
      <c r="P31" s="38"/>
      <c r="Q31" s="38"/>
    </row>
    <row r="32" spans="2:18" ht="22.5" customHeight="1">
      <c r="B32" s="53" t="s">
        <v>79</v>
      </c>
      <c r="C32" s="54"/>
      <c r="D32" s="54"/>
      <c r="E32" s="55"/>
      <c r="F32" s="56">
        <f>F18</f>
        <v>0</v>
      </c>
      <c r="G32" s="57"/>
      <c r="H32" s="57"/>
      <c r="I32" s="39"/>
      <c r="L32" s="21"/>
      <c r="M32" s="21"/>
      <c r="N32" s="21"/>
      <c r="P32" s="21"/>
      <c r="R32" s="25" t="s">
        <v>70</v>
      </c>
    </row>
    <row r="33" spans="2:18" ht="24" customHeight="1">
      <c r="B33" s="123" t="s">
        <v>85</v>
      </c>
      <c r="C33" s="124"/>
      <c r="D33" s="124"/>
      <c r="E33" s="125"/>
      <c r="F33" s="126" t="s">
        <v>16</v>
      </c>
      <c r="G33" s="127"/>
      <c r="H33" s="127"/>
      <c r="I33" s="18"/>
      <c r="J33" s="18"/>
      <c r="K33" s="18"/>
      <c r="L33" s="18"/>
      <c r="M33" s="18"/>
      <c r="N33" s="18"/>
      <c r="O33" s="18"/>
      <c r="P33" s="18"/>
      <c r="Q33" s="18"/>
      <c r="R33" s="33"/>
    </row>
    <row r="34" spans="2:18" ht="24" customHeight="1">
      <c r="B34" s="26"/>
      <c r="C34" s="27"/>
      <c r="D34" s="27"/>
      <c r="E34" s="18"/>
      <c r="F34" s="18"/>
      <c r="G34" s="18"/>
      <c r="H34" s="18"/>
      <c r="I34" s="18"/>
      <c r="J34" s="18"/>
      <c r="K34" s="18"/>
      <c r="L34" s="18"/>
      <c r="M34" s="18"/>
      <c r="N34" s="18"/>
      <c r="O34" s="18"/>
      <c r="P34" s="18"/>
      <c r="Q34" s="18"/>
      <c r="R34" s="33"/>
    </row>
    <row r="35" spans="2:18" ht="24" customHeight="1">
      <c r="B35" s="41" t="s">
        <v>67</v>
      </c>
      <c r="C35" s="27"/>
      <c r="D35" s="27"/>
      <c r="E35" s="18"/>
      <c r="F35" s="18"/>
      <c r="G35" s="18"/>
      <c r="H35" s="18"/>
      <c r="I35" s="18"/>
      <c r="J35" s="18"/>
      <c r="K35" s="18"/>
      <c r="L35" s="18"/>
      <c r="M35" s="18"/>
      <c r="N35" s="18"/>
      <c r="O35" s="18"/>
      <c r="P35" s="18"/>
      <c r="Q35" s="18"/>
      <c r="R35" s="33"/>
    </row>
    <row r="36" spans="2:18" ht="25.5" customHeight="1">
      <c r="B36" s="26"/>
      <c r="C36" s="26"/>
      <c r="D36" s="26"/>
      <c r="E36" s="26"/>
      <c r="F36" s="26"/>
      <c r="G36" s="26"/>
      <c r="H36" s="31" t="s">
        <v>59</v>
      </c>
      <c r="I36" s="18"/>
      <c r="J36" s="41" t="s">
        <v>43</v>
      </c>
      <c r="K36" s="18"/>
      <c r="L36" s="18"/>
      <c r="M36" s="18"/>
      <c r="N36" s="18"/>
      <c r="O36" s="18"/>
      <c r="P36" s="31" t="s">
        <v>59</v>
      </c>
      <c r="Q36" s="18"/>
    </row>
    <row r="37" spans="2:18" ht="24" customHeight="1">
      <c r="B37" s="77" t="s">
        <v>40</v>
      </c>
      <c r="C37" s="78"/>
      <c r="D37" s="78"/>
      <c r="E37" s="78"/>
      <c r="F37" s="75">
        <f>IF(F33="","",ROUNDDOWN(VLOOKUP(F33,作業リスト!$C$2:$D$11,2,FALSE)/10000,-2))</f>
        <v>4000</v>
      </c>
      <c r="G37" s="76"/>
      <c r="H37" s="76"/>
      <c r="I37" s="26"/>
      <c r="J37" s="77" t="s">
        <v>41</v>
      </c>
      <c r="K37" s="78"/>
      <c r="L37" s="78"/>
      <c r="M37" s="78"/>
      <c r="N37" s="75">
        <v>500</v>
      </c>
      <c r="O37" s="76"/>
      <c r="P37" s="76"/>
      <c r="Q37" s="26"/>
    </row>
    <row r="38" spans="2:18" ht="24" customHeight="1">
      <c r="B38" s="27"/>
      <c r="C38" s="27"/>
      <c r="D38" s="27"/>
      <c r="E38" s="27"/>
      <c r="F38" s="27"/>
      <c r="G38" s="27"/>
      <c r="H38" s="27"/>
      <c r="I38" s="26"/>
      <c r="J38" s="77" t="s">
        <v>65</v>
      </c>
      <c r="K38" s="78"/>
      <c r="L38" s="78"/>
      <c r="M38" s="78"/>
      <c r="N38" s="75">
        <f>IF(F32="","",ROUNDDOWN((F32*2)/10000,-2))</f>
        <v>0</v>
      </c>
      <c r="O38" s="76"/>
      <c r="P38" s="76"/>
      <c r="Q38" s="26"/>
    </row>
    <row r="39" spans="2:18" ht="45" customHeight="1">
      <c r="B39" s="26"/>
      <c r="C39" s="27"/>
      <c r="D39" s="27"/>
      <c r="E39" s="27"/>
      <c r="F39" s="28"/>
      <c r="G39" s="29"/>
      <c r="H39" s="29"/>
      <c r="I39" s="26"/>
      <c r="J39" s="26"/>
      <c r="K39" s="27"/>
      <c r="L39" s="27"/>
      <c r="M39" s="27"/>
      <c r="N39" s="28"/>
      <c r="O39" s="29"/>
      <c r="P39" s="40" t="s">
        <v>81</v>
      </c>
      <c r="Q39" s="26"/>
    </row>
    <row r="40" spans="2:18" ht="45" customHeight="1">
      <c r="B40" s="26"/>
      <c r="C40" s="26"/>
      <c r="D40" s="26"/>
      <c r="E40" s="26"/>
      <c r="F40" s="26"/>
      <c r="G40" s="26"/>
      <c r="H40" s="26"/>
      <c r="I40" s="26"/>
      <c r="J40" s="26"/>
      <c r="K40" s="26"/>
      <c r="L40" s="30" t="s">
        <v>46</v>
      </c>
      <c r="M40" s="26"/>
      <c r="N40" s="26"/>
      <c r="O40" s="26"/>
      <c r="P40" s="26"/>
      <c r="Q40" s="26"/>
    </row>
    <row r="41" spans="2:18" ht="7.5" customHeight="1" thickBot="1">
      <c r="B41" s="8"/>
      <c r="C41" s="8"/>
      <c r="D41" s="8"/>
      <c r="E41" s="8"/>
      <c r="F41" s="8"/>
      <c r="G41" s="8"/>
      <c r="H41" s="8"/>
      <c r="I41" s="8"/>
      <c r="J41" s="8"/>
      <c r="K41" s="102"/>
      <c r="L41" s="102"/>
      <c r="M41" s="22"/>
      <c r="N41" s="22"/>
      <c r="O41" s="22"/>
      <c r="P41" s="12"/>
      <c r="Q41" s="19"/>
    </row>
    <row r="42" spans="2:18" ht="23.1" customHeight="1" thickTop="1" thickBot="1">
      <c r="B42" s="105" t="s">
        <v>7</v>
      </c>
      <c r="C42" s="106"/>
      <c r="D42" s="106"/>
      <c r="E42" s="106"/>
      <c r="F42" s="107"/>
      <c r="G42" s="8"/>
      <c r="H42" s="114" t="s">
        <v>5</v>
      </c>
      <c r="I42" s="115"/>
      <c r="J42" s="115"/>
      <c r="K42" s="115"/>
      <c r="L42" s="115"/>
      <c r="M42" s="115"/>
      <c r="N42" s="115"/>
      <c r="O42" s="115"/>
      <c r="P42" s="115"/>
      <c r="Q42" s="116"/>
    </row>
    <row r="43" spans="2:18" ht="24.95" customHeight="1" thickTop="1" thickBot="1">
      <c r="B43" s="108"/>
      <c r="C43" s="109"/>
      <c r="D43" s="109"/>
      <c r="E43" s="109"/>
      <c r="F43" s="110"/>
      <c r="G43" s="6"/>
      <c r="H43" s="117" t="s">
        <v>54</v>
      </c>
      <c r="I43" s="118"/>
      <c r="J43" s="118"/>
      <c r="K43" s="118"/>
      <c r="L43" s="119"/>
      <c r="M43" s="117" t="s">
        <v>47</v>
      </c>
      <c r="N43" s="118"/>
      <c r="O43" s="118"/>
      <c r="P43" s="118"/>
      <c r="Q43" s="119"/>
    </row>
    <row r="44" spans="2:18" ht="59.25" customHeight="1" thickTop="1" thickBot="1">
      <c r="B44" s="111"/>
      <c r="C44" s="112"/>
      <c r="D44" s="112"/>
      <c r="E44" s="112"/>
      <c r="F44" s="113"/>
      <c r="G44" s="8"/>
      <c r="H44" s="120" t="str">
        <f>IF(N21="","",IF(OR(N21="融資対象外",N27="融資対象外"),"融資対象外※上記要件をご確認ください","有担保のお申込みをご希望の場合は、事前にご連絡ください。"))</f>
        <v/>
      </c>
      <c r="I44" s="121"/>
      <c r="J44" s="121"/>
      <c r="K44" s="121"/>
      <c r="L44" s="122"/>
      <c r="M44" s="120" t="str">
        <f>IF(N21="","",IF(OR(N21="融資対象外",N27="融資対象外"),"融資対象外※上記要件をご確認ください",IF(F37="上限なし",MAX(N37:P38),MIN(MIN(F37:H38),MAX(N37:P38)))))</f>
        <v/>
      </c>
      <c r="N44" s="121"/>
      <c r="O44" s="121"/>
      <c r="P44" s="121"/>
      <c r="Q44" s="122"/>
    </row>
    <row r="45" spans="2:18" ht="40.5" customHeight="1" thickTop="1" thickBot="1">
      <c r="B45" s="9"/>
      <c r="C45" s="9"/>
      <c r="D45" s="9"/>
      <c r="E45" s="9"/>
      <c r="F45" s="9"/>
      <c r="G45" s="9"/>
      <c r="H45" s="103"/>
      <c r="I45" s="104"/>
      <c r="J45" s="104"/>
      <c r="K45" s="104"/>
      <c r="L45" s="104"/>
      <c r="M45" s="104"/>
      <c r="N45" s="104"/>
      <c r="O45" s="104"/>
      <c r="P45" s="104"/>
      <c r="Q45" s="104"/>
    </row>
    <row r="46" spans="2:18" ht="22.5" customHeight="1" thickTop="1">
      <c r="B46" s="20"/>
      <c r="C46" s="20"/>
      <c r="D46" s="20"/>
      <c r="E46" s="20"/>
      <c r="F46" s="20"/>
      <c r="G46" s="20"/>
      <c r="H46" s="20"/>
      <c r="I46" s="20"/>
      <c r="J46" s="20"/>
      <c r="K46" s="20"/>
      <c r="L46" s="11"/>
      <c r="M46" s="68" t="s">
        <v>90</v>
      </c>
      <c r="N46" s="69"/>
      <c r="O46" s="69"/>
      <c r="P46" s="69"/>
      <c r="Q46" s="70"/>
    </row>
    <row r="47" spans="2:18" ht="45" customHeight="1" thickBot="1">
      <c r="B47" s="20"/>
      <c r="C47" s="20"/>
      <c r="D47" s="20"/>
      <c r="E47" s="20"/>
      <c r="F47" s="20"/>
      <c r="G47" s="20"/>
      <c r="H47" s="20"/>
      <c r="I47" s="20"/>
      <c r="J47" s="20"/>
      <c r="K47" s="20"/>
      <c r="L47" s="10"/>
      <c r="M47" s="71"/>
      <c r="N47" s="72"/>
      <c r="O47" s="72"/>
      <c r="P47" s="72"/>
      <c r="Q47" s="73"/>
      <c r="R47" s="35"/>
    </row>
    <row r="48" spans="2:18" ht="12.75" customHeight="1" thickTop="1">
      <c r="B48" s="20"/>
      <c r="C48" s="20"/>
      <c r="D48" s="20"/>
      <c r="E48" s="20"/>
      <c r="F48" s="20"/>
      <c r="G48" s="20"/>
      <c r="H48" s="20"/>
      <c r="I48" s="20"/>
      <c r="J48" s="20"/>
      <c r="K48" s="20"/>
      <c r="L48" s="10"/>
      <c r="M48" s="32"/>
      <c r="N48" s="32"/>
      <c r="O48" s="32"/>
      <c r="P48" s="32"/>
      <c r="Q48" s="32"/>
    </row>
    <row r="49" spans="2:17" ht="41.25" customHeight="1">
      <c r="B49" s="74" t="s">
        <v>71</v>
      </c>
      <c r="C49" s="74"/>
      <c r="D49" s="74"/>
      <c r="E49" s="74"/>
      <c r="F49" s="74"/>
      <c r="G49" s="74"/>
      <c r="H49" s="74"/>
      <c r="I49" s="74"/>
      <c r="J49" s="74"/>
      <c r="K49" s="74"/>
      <c r="L49" s="74"/>
      <c r="M49" s="74"/>
      <c r="N49" s="74"/>
      <c r="O49" s="74"/>
      <c r="P49" s="74"/>
      <c r="Q49" s="74"/>
    </row>
    <row r="50" spans="2:17" ht="88.5" customHeight="1">
      <c r="B50" s="74" t="s">
        <v>72</v>
      </c>
      <c r="C50" s="74"/>
      <c r="D50" s="74"/>
      <c r="E50" s="74"/>
      <c r="F50" s="74"/>
      <c r="G50" s="74"/>
      <c r="H50" s="74"/>
      <c r="I50" s="74"/>
      <c r="J50" s="74"/>
      <c r="K50" s="74"/>
      <c r="L50" s="74"/>
      <c r="M50" s="74"/>
      <c r="N50" s="74"/>
      <c r="O50" s="74"/>
      <c r="P50" s="74"/>
      <c r="Q50" s="74"/>
    </row>
    <row r="51" spans="2:17" s="2" customFormat="1" ht="20.100000000000001" customHeight="1">
      <c r="C51" s="3"/>
      <c r="D51" s="3"/>
    </row>
    <row r="52" spans="2:17" s="2" customFormat="1">
      <c r="C52" s="3"/>
      <c r="D52" s="3"/>
    </row>
    <row r="53" spans="2:17" s="2" customFormat="1">
      <c r="C53" s="3"/>
      <c r="D53" s="3"/>
    </row>
    <row r="54" spans="2:17" s="2" customFormat="1">
      <c r="C54" s="3"/>
      <c r="D54" s="3"/>
    </row>
    <row r="55" spans="2:17" s="2" customFormat="1">
      <c r="C55" s="3"/>
      <c r="D55" s="3"/>
    </row>
    <row r="56" spans="2:17" s="2" customFormat="1">
      <c r="C56" s="3"/>
      <c r="D56" s="3"/>
    </row>
    <row r="57" spans="2:17" s="2" customFormat="1">
      <c r="C57" s="3"/>
      <c r="D57" s="3"/>
    </row>
    <row r="58" spans="2:17" s="2" customFormat="1">
      <c r="C58" s="3"/>
      <c r="D58" s="3"/>
    </row>
    <row r="59" spans="2:17" s="2" customFormat="1">
      <c r="C59" s="3"/>
      <c r="D59" s="3"/>
    </row>
    <row r="60" spans="2:17" s="2" customFormat="1">
      <c r="C60" s="3"/>
      <c r="D60" s="3"/>
    </row>
    <row r="61" spans="2:17" s="2" customFormat="1">
      <c r="C61" s="3"/>
      <c r="D61" s="3"/>
    </row>
    <row r="62" spans="2:17" s="2" customFormat="1">
      <c r="C62" s="3"/>
      <c r="D62" s="3"/>
    </row>
    <row r="63" spans="2:17" s="2" customFormat="1">
      <c r="C63" s="3"/>
      <c r="D63" s="3"/>
    </row>
    <row r="64" spans="2:17" s="2" customFormat="1">
      <c r="C64" s="3"/>
      <c r="D64" s="3"/>
    </row>
    <row r="65" spans="3:24">
      <c r="C65" s="2"/>
      <c r="D65" s="2"/>
      <c r="R65" s="2"/>
      <c r="S65" s="2"/>
      <c r="T65" s="2"/>
      <c r="U65" s="2"/>
      <c r="V65" s="2"/>
      <c r="W65" s="2"/>
      <c r="X65" s="2"/>
    </row>
    <row r="66" spans="3:24">
      <c r="C66" s="2"/>
      <c r="D66" s="2"/>
      <c r="R66" s="2"/>
      <c r="S66" s="2"/>
      <c r="T66" s="2"/>
      <c r="U66" s="2"/>
      <c r="V66" s="2"/>
      <c r="W66" s="2"/>
      <c r="X66" s="2"/>
    </row>
    <row r="67" spans="3:24">
      <c r="C67" s="2"/>
      <c r="D67" s="2"/>
      <c r="R67" s="2"/>
      <c r="S67" s="2"/>
      <c r="T67" s="2"/>
      <c r="U67" s="2"/>
      <c r="V67" s="2"/>
      <c r="W67" s="2"/>
      <c r="X67" s="2"/>
    </row>
    <row r="68" spans="3:24">
      <c r="C68" s="2"/>
      <c r="D68" s="2"/>
      <c r="R68" s="2"/>
      <c r="S68" s="2"/>
      <c r="T68" s="2"/>
      <c r="U68" s="2"/>
      <c r="V68" s="2"/>
      <c r="W68" s="2"/>
      <c r="X68" s="2"/>
    </row>
    <row r="70" spans="3:24">
      <c r="C70" s="2"/>
      <c r="D70" s="2"/>
      <c r="R70" s="2"/>
      <c r="S70" s="2"/>
      <c r="T70" s="2"/>
      <c r="U70" s="2"/>
      <c r="V70" s="2"/>
      <c r="W70" s="2"/>
      <c r="X70" s="2"/>
    </row>
    <row r="71" spans="3:24">
      <c r="C71" s="2"/>
      <c r="D71" s="2"/>
      <c r="R71" s="2"/>
      <c r="S71" s="2"/>
      <c r="T71" s="2"/>
      <c r="U71" s="2"/>
      <c r="V71" s="2"/>
      <c r="W71" s="2"/>
      <c r="X71" s="2"/>
    </row>
    <row r="72" spans="3:24">
      <c r="C72" s="2"/>
      <c r="D72" s="2"/>
      <c r="R72" s="2"/>
      <c r="S72" s="2"/>
      <c r="T72" s="2"/>
      <c r="U72" s="2"/>
      <c r="V72" s="2"/>
      <c r="W72" s="2"/>
      <c r="X72" s="2"/>
    </row>
    <row r="73" spans="3:24">
      <c r="C73" s="2"/>
      <c r="D73" s="2"/>
      <c r="R73" s="2"/>
      <c r="S73" s="2"/>
      <c r="T73" s="2"/>
      <c r="U73" s="2"/>
      <c r="V73" s="2"/>
      <c r="W73" s="2"/>
      <c r="X73" s="2"/>
    </row>
    <row r="74" spans="3:24">
      <c r="C74" s="2"/>
      <c r="D74" s="2"/>
      <c r="R74" s="2"/>
      <c r="S74" s="2"/>
      <c r="T74" s="2"/>
      <c r="U74" s="2"/>
      <c r="V74" s="2"/>
      <c r="W74" s="2"/>
      <c r="X74" s="2"/>
    </row>
    <row r="75" spans="3:24">
      <c r="C75" s="2"/>
      <c r="D75" s="2"/>
      <c r="R75" s="2"/>
      <c r="S75" s="2"/>
      <c r="T75" s="2"/>
      <c r="U75" s="2"/>
      <c r="V75" s="2"/>
      <c r="W75" s="2"/>
      <c r="X75" s="2"/>
    </row>
    <row r="76" spans="3:24">
      <c r="C76" s="2"/>
      <c r="D76" s="2"/>
      <c r="R76" s="2"/>
      <c r="S76" s="2"/>
      <c r="T76" s="2"/>
      <c r="U76" s="2"/>
      <c r="V76" s="2"/>
      <c r="W76" s="2"/>
      <c r="X76" s="2"/>
    </row>
    <row r="77" spans="3:24">
      <c r="C77" s="2"/>
      <c r="D77" s="2"/>
      <c r="R77" s="2"/>
      <c r="S77" s="2"/>
      <c r="T77" s="2"/>
      <c r="U77" s="2"/>
      <c r="V77" s="2"/>
      <c r="W77" s="2"/>
      <c r="X77" s="2"/>
    </row>
    <row r="78" spans="3:24">
      <c r="C78" s="2"/>
      <c r="D78" s="2"/>
      <c r="R78" s="2"/>
      <c r="S78" s="2"/>
      <c r="T78" s="2"/>
      <c r="U78" s="2"/>
      <c r="V78" s="2"/>
      <c r="W78" s="2"/>
      <c r="X78" s="2"/>
    </row>
    <row r="80" spans="3:24">
      <c r="C80" s="2"/>
      <c r="D80" s="2"/>
      <c r="R80" s="2"/>
      <c r="S80" s="2"/>
      <c r="T80" s="2"/>
      <c r="U80" s="2"/>
      <c r="V80" s="2"/>
      <c r="W80" s="2"/>
      <c r="X80" s="2"/>
    </row>
    <row r="81" spans="3:24">
      <c r="C81" s="2"/>
      <c r="D81" s="2"/>
      <c r="R81" s="2"/>
      <c r="S81" s="2"/>
      <c r="T81" s="2"/>
      <c r="U81" s="2"/>
      <c r="V81" s="2"/>
      <c r="W81" s="2"/>
      <c r="X81" s="2"/>
    </row>
    <row r="82" spans="3:24">
      <c r="C82" s="2"/>
      <c r="D82" s="2"/>
      <c r="R82" s="2"/>
      <c r="S82" s="2"/>
      <c r="T82" s="2"/>
      <c r="U82" s="2"/>
      <c r="V82" s="2"/>
      <c r="W82" s="2"/>
      <c r="X82" s="2"/>
    </row>
    <row r="83" spans="3:24">
      <c r="C83" s="2"/>
      <c r="D83" s="2"/>
      <c r="R83" s="2"/>
      <c r="S83" s="2"/>
      <c r="T83" s="2"/>
      <c r="U83" s="2"/>
      <c r="V83" s="2"/>
      <c r="W83" s="2"/>
      <c r="X83" s="2"/>
    </row>
    <row r="84" spans="3:24">
      <c r="C84" s="2"/>
      <c r="D84" s="2"/>
      <c r="R84" s="2"/>
      <c r="S84" s="2"/>
      <c r="T84" s="2"/>
      <c r="U84" s="2"/>
      <c r="V84" s="2"/>
      <c r="W84" s="2"/>
      <c r="X84" s="2"/>
    </row>
    <row r="85" spans="3:24">
      <c r="C85" s="2"/>
      <c r="D85" s="2"/>
      <c r="R85" s="2"/>
      <c r="S85" s="2"/>
      <c r="T85" s="2"/>
      <c r="U85" s="2"/>
      <c r="V85" s="2"/>
      <c r="W85" s="2"/>
      <c r="X85" s="2"/>
    </row>
    <row r="86" spans="3:24">
      <c r="C86" s="2"/>
      <c r="D86" s="2"/>
      <c r="R86" s="2"/>
      <c r="S86" s="2"/>
      <c r="T86" s="2"/>
      <c r="U86" s="2"/>
      <c r="V86" s="2"/>
      <c r="W86" s="2"/>
      <c r="X86" s="2"/>
    </row>
    <row r="87" spans="3:24">
      <c r="C87" s="2"/>
      <c r="D87" s="2"/>
      <c r="R87" s="2"/>
      <c r="S87" s="2"/>
      <c r="T87" s="2"/>
      <c r="U87" s="2"/>
      <c r="V87" s="2"/>
      <c r="W87" s="2"/>
      <c r="X87" s="2"/>
    </row>
    <row r="88" spans="3:24">
      <c r="C88" s="2"/>
      <c r="D88" s="2"/>
      <c r="R88" s="2"/>
      <c r="S88" s="2"/>
      <c r="T88" s="2"/>
      <c r="U88" s="2"/>
      <c r="V88" s="2"/>
      <c r="W88" s="2"/>
      <c r="X88" s="2"/>
    </row>
    <row r="89" spans="3:24">
      <c r="C89" s="2"/>
      <c r="D89" s="2"/>
      <c r="R89" s="2"/>
      <c r="S89" s="2"/>
      <c r="T89" s="2"/>
      <c r="U89" s="2"/>
      <c r="V89" s="2"/>
      <c r="W89" s="2"/>
      <c r="X89" s="2"/>
    </row>
    <row r="91" spans="3:24">
      <c r="C91" s="2"/>
      <c r="D91" s="2"/>
      <c r="R91" s="2"/>
      <c r="S91" s="2"/>
      <c r="T91" s="2"/>
      <c r="U91" s="2"/>
      <c r="V91" s="2"/>
      <c r="W91" s="2"/>
      <c r="X91" s="2"/>
    </row>
    <row r="92" spans="3:24">
      <c r="C92" s="2"/>
      <c r="D92" s="2"/>
      <c r="R92" s="2"/>
      <c r="S92" s="2"/>
      <c r="T92" s="2"/>
      <c r="U92" s="2"/>
      <c r="V92" s="2"/>
      <c r="W92" s="2"/>
      <c r="X92" s="2"/>
    </row>
    <row r="93" spans="3:24">
      <c r="C93" s="2"/>
      <c r="D93" s="2"/>
      <c r="R93" s="2"/>
      <c r="S93" s="2"/>
      <c r="T93" s="2"/>
      <c r="U93" s="2"/>
      <c r="V93" s="2"/>
      <c r="W93" s="2"/>
      <c r="X93" s="2"/>
    </row>
    <row r="94" spans="3:24">
      <c r="C94" s="2"/>
      <c r="D94" s="2"/>
      <c r="R94" s="2"/>
      <c r="S94" s="2"/>
      <c r="T94" s="2"/>
      <c r="U94" s="2"/>
      <c r="V94" s="2"/>
      <c r="W94" s="2"/>
      <c r="X94" s="2"/>
    </row>
    <row r="95" spans="3:24">
      <c r="C95" s="2"/>
      <c r="D95" s="2"/>
      <c r="R95" s="2"/>
      <c r="S95" s="2"/>
      <c r="T95" s="2"/>
      <c r="U95" s="2"/>
      <c r="V95" s="2"/>
      <c r="W95" s="2"/>
      <c r="X95" s="2"/>
    </row>
    <row r="96" spans="3:24">
      <c r="C96" s="2"/>
      <c r="D96" s="2"/>
      <c r="R96" s="2"/>
      <c r="S96" s="2"/>
      <c r="T96" s="2"/>
      <c r="U96" s="2"/>
      <c r="V96" s="2"/>
      <c r="W96" s="2"/>
      <c r="X96" s="2"/>
    </row>
    <row r="97" spans="3:24">
      <c r="C97" s="2"/>
      <c r="D97" s="2"/>
      <c r="R97" s="2"/>
      <c r="S97" s="2"/>
      <c r="T97" s="2"/>
      <c r="U97" s="2"/>
      <c r="V97" s="2"/>
      <c r="W97" s="2"/>
      <c r="X97" s="2"/>
    </row>
    <row r="98" spans="3:24">
      <c r="C98" s="2"/>
      <c r="D98" s="2"/>
      <c r="R98" s="2"/>
      <c r="S98" s="2"/>
      <c r="T98" s="2"/>
      <c r="U98" s="2"/>
      <c r="V98" s="2"/>
      <c r="W98" s="2"/>
      <c r="X98" s="2"/>
    </row>
    <row r="99" spans="3:24">
      <c r="C99" s="2"/>
      <c r="D99" s="2"/>
      <c r="R99" s="2"/>
      <c r="S99" s="2"/>
      <c r="T99" s="2"/>
      <c r="U99" s="2"/>
      <c r="V99" s="2"/>
      <c r="W99" s="2"/>
      <c r="X99" s="2"/>
    </row>
    <row r="100" spans="3:24">
      <c r="C100" s="2"/>
      <c r="D100" s="2"/>
      <c r="R100" s="2"/>
      <c r="S100" s="2"/>
      <c r="T100" s="2"/>
      <c r="U100" s="2"/>
      <c r="V100" s="2"/>
      <c r="W100" s="2"/>
      <c r="X100" s="2"/>
    </row>
    <row r="102" spans="3:24">
      <c r="C102" s="2"/>
      <c r="D102" s="2"/>
      <c r="R102" s="2"/>
      <c r="S102" s="2"/>
      <c r="T102" s="2"/>
      <c r="U102" s="2"/>
      <c r="V102" s="2"/>
      <c r="W102" s="2"/>
      <c r="X102" s="2"/>
    </row>
    <row r="103" spans="3:24">
      <c r="C103" s="2"/>
      <c r="D103" s="2"/>
      <c r="R103" s="2"/>
      <c r="S103" s="2"/>
      <c r="T103" s="2"/>
      <c r="U103" s="2"/>
      <c r="V103" s="2"/>
      <c r="W103" s="2"/>
      <c r="X103" s="2"/>
    </row>
    <row r="104" spans="3:24">
      <c r="C104" s="2"/>
      <c r="D104" s="2"/>
      <c r="R104" s="2"/>
      <c r="S104" s="2"/>
      <c r="T104" s="2"/>
      <c r="U104" s="2"/>
      <c r="V104" s="2"/>
      <c r="W104" s="2"/>
      <c r="X104" s="2"/>
    </row>
    <row r="106" spans="3:24">
      <c r="C106" s="2"/>
      <c r="D106" s="2"/>
      <c r="R106" s="2"/>
      <c r="S106" s="2"/>
      <c r="T106" s="2"/>
      <c r="U106" s="2"/>
      <c r="V106" s="2"/>
      <c r="W106" s="2"/>
      <c r="X106" s="2"/>
    </row>
    <row r="107" spans="3:24">
      <c r="C107" s="2"/>
      <c r="D107" s="2"/>
      <c r="R107" s="2"/>
      <c r="S107" s="2"/>
      <c r="T107" s="2"/>
      <c r="U107" s="2"/>
      <c r="V107" s="2"/>
      <c r="W107" s="2"/>
      <c r="X107" s="2"/>
    </row>
    <row r="108" spans="3:24">
      <c r="C108" s="2"/>
      <c r="D108" s="2"/>
      <c r="R108" s="2"/>
      <c r="S108" s="2"/>
      <c r="T108" s="2"/>
      <c r="U108" s="2"/>
      <c r="V108" s="2"/>
      <c r="W108" s="2"/>
      <c r="X108" s="2"/>
    </row>
    <row r="109" spans="3:24">
      <c r="C109" s="2"/>
      <c r="D109" s="2"/>
      <c r="R109" s="2"/>
      <c r="S109" s="2"/>
      <c r="T109" s="2"/>
      <c r="U109" s="2"/>
      <c r="V109" s="2"/>
      <c r="W109" s="2"/>
      <c r="X109" s="2"/>
    </row>
    <row r="110" spans="3:24">
      <c r="C110" s="2"/>
      <c r="D110" s="2"/>
      <c r="R110" s="2"/>
      <c r="S110" s="2"/>
      <c r="T110" s="2"/>
      <c r="U110" s="2"/>
      <c r="V110" s="2"/>
      <c r="W110" s="2"/>
      <c r="X110" s="2"/>
    </row>
    <row r="111" spans="3:24">
      <c r="C111" s="2"/>
      <c r="D111" s="2"/>
      <c r="R111" s="2"/>
      <c r="S111" s="2"/>
      <c r="T111" s="2"/>
      <c r="U111" s="2"/>
      <c r="V111" s="2"/>
      <c r="W111" s="2"/>
      <c r="X111" s="2"/>
    </row>
    <row r="112" spans="3:24">
      <c r="C112" s="2"/>
      <c r="D112" s="2"/>
      <c r="R112" s="2"/>
      <c r="S112" s="2"/>
      <c r="T112" s="2"/>
      <c r="U112" s="2"/>
      <c r="V112" s="2"/>
      <c r="W112" s="2"/>
      <c r="X112" s="2"/>
    </row>
    <row r="113" spans="3:24">
      <c r="C113" s="2"/>
      <c r="D113" s="2"/>
      <c r="R113" s="2"/>
      <c r="S113" s="2"/>
      <c r="T113" s="2"/>
      <c r="U113" s="2"/>
      <c r="V113" s="2"/>
      <c r="W113" s="2"/>
      <c r="X113" s="2"/>
    </row>
    <row r="114" spans="3:24">
      <c r="C114" s="2"/>
      <c r="D114" s="2"/>
      <c r="R114" s="2"/>
      <c r="S114" s="2"/>
      <c r="T114" s="2"/>
      <c r="U114" s="2"/>
      <c r="V114" s="2"/>
      <c r="W114" s="2"/>
      <c r="X114" s="2"/>
    </row>
    <row r="115" spans="3:24">
      <c r="C115" s="2"/>
      <c r="D115" s="2"/>
      <c r="R115" s="2"/>
      <c r="S115" s="2"/>
      <c r="T115" s="2"/>
      <c r="U115" s="2"/>
      <c r="V115" s="2"/>
      <c r="W115" s="2"/>
      <c r="X115" s="2"/>
    </row>
    <row r="116" spans="3:24">
      <c r="C116" s="2"/>
      <c r="D116" s="2"/>
      <c r="R116" s="2"/>
      <c r="S116" s="2"/>
      <c r="T116" s="2"/>
      <c r="U116" s="2"/>
      <c r="V116" s="2"/>
      <c r="W116" s="2"/>
      <c r="X116" s="2"/>
    </row>
    <row r="118" spans="3:24">
      <c r="C118" s="2"/>
      <c r="D118" s="2"/>
      <c r="R118" s="2"/>
      <c r="S118" s="2"/>
      <c r="T118" s="2"/>
      <c r="U118" s="2"/>
      <c r="V118" s="2"/>
      <c r="W118" s="2"/>
      <c r="X118" s="2"/>
    </row>
    <row r="119" spans="3:24">
      <c r="C119" s="2"/>
      <c r="D119" s="2"/>
      <c r="R119" s="2"/>
      <c r="S119" s="2"/>
      <c r="T119" s="2"/>
      <c r="U119" s="2"/>
      <c r="V119" s="2"/>
      <c r="W119" s="2"/>
      <c r="X119" s="2"/>
    </row>
    <row r="121" spans="3:24">
      <c r="C121" s="2"/>
      <c r="D121" s="2"/>
      <c r="R121" s="2"/>
      <c r="S121" s="2"/>
      <c r="T121" s="2"/>
      <c r="U121" s="2"/>
      <c r="V121" s="2"/>
      <c r="W121" s="2"/>
      <c r="X121" s="2"/>
    </row>
    <row r="122" spans="3:24">
      <c r="C122" s="2"/>
      <c r="D122" s="2"/>
      <c r="R122" s="2"/>
      <c r="S122" s="2"/>
      <c r="T122" s="2"/>
      <c r="U122" s="2"/>
      <c r="V122" s="2"/>
      <c r="W122" s="2"/>
      <c r="X122" s="2"/>
    </row>
    <row r="123" spans="3:24">
      <c r="C123" s="2"/>
      <c r="D123" s="2"/>
      <c r="R123" s="2"/>
      <c r="S123" s="2"/>
      <c r="T123" s="2"/>
      <c r="U123" s="2"/>
      <c r="V123" s="2"/>
      <c r="W123" s="2"/>
      <c r="X123" s="2"/>
    </row>
    <row r="124" spans="3:24">
      <c r="C124" s="2"/>
      <c r="D124" s="2"/>
      <c r="R124" s="2"/>
      <c r="S124" s="2"/>
      <c r="T124" s="2"/>
      <c r="U124" s="2"/>
      <c r="V124" s="2"/>
      <c r="W124" s="2"/>
      <c r="X124" s="2"/>
    </row>
    <row r="125" spans="3:24">
      <c r="C125" s="2"/>
      <c r="D125" s="2"/>
      <c r="R125" s="2"/>
      <c r="S125" s="2"/>
      <c r="T125" s="2"/>
      <c r="U125" s="2"/>
      <c r="V125" s="2"/>
      <c r="W125" s="2"/>
      <c r="X125" s="2"/>
    </row>
    <row r="126" spans="3:24">
      <c r="C126" s="2"/>
      <c r="D126" s="2"/>
      <c r="R126" s="2"/>
      <c r="S126" s="2"/>
      <c r="T126" s="2"/>
      <c r="U126" s="2"/>
      <c r="V126" s="2"/>
      <c r="W126" s="2"/>
      <c r="X126" s="2"/>
    </row>
    <row r="127" spans="3:24">
      <c r="C127" s="2"/>
      <c r="D127" s="2"/>
      <c r="R127" s="2"/>
      <c r="S127" s="2"/>
      <c r="T127" s="2"/>
      <c r="U127" s="2"/>
      <c r="V127" s="2"/>
      <c r="W127" s="2"/>
      <c r="X127" s="2"/>
    </row>
    <row r="128" spans="3:24">
      <c r="C128" s="2"/>
      <c r="D128" s="2"/>
      <c r="R128" s="2"/>
      <c r="S128" s="2"/>
      <c r="T128" s="2"/>
      <c r="U128" s="2"/>
      <c r="V128" s="2"/>
      <c r="W128" s="2"/>
      <c r="X128" s="2"/>
    </row>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pans="3:24">
      <c r="C177" s="2"/>
      <c r="D177" s="2"/>
      <c r="R177" s="2"/>
      <c r="S177" s="2"/>
      <c r="T177" s="2"/>
      <c r="U177" s="2"/>
      <c r="V177" s="2"/>
      <c r="W177" s="2"/>
      <c r="X177" s="2"/>
    </row>
    <row r="178" spans="3:24">
      <c r="C178" s="2"/>
      <c r="D178" s="2"/>
      <c r="R178" s="2"/>
      <c r="S178" s="2"/>
      <c r="T178" s="2"/>
      <c r="U178" s="2"/>
      <c r="V178" s="2"/>
      <c r="W178" s="2"/>
      <c r="X178" s="2"/>
    </row>
    <row r="179" spans="3:24">
      <c r="C179" s="2"/>
      <c r="D179" s="2"/>
      <c r="R179" s="2"/>
      <c r="S179" s="2"/>
      <c r="T179" s="2"/>
      <c r="U179" s="2"/>
      <c r="V179" s="2"/>
      <c r="W179" s="2"/>
      <c r="X179" s="2"/>
    </row>
    <row r="181" spans="3:24">
      <c r="C181" s="2"/>
      <c r="D181" s="2"/>
      <c r="R181" s="2"/>
      <c r="S181" s="2"/>
      <c r="T181" s="2"/>
      <c r="U181" s="2"/>
      <c r="V181" s="2"/>
      <c r="W181" s="2"/>
      <c r="X181" s="2"/>
    </row>
    <row r="182" spans="3:24">
      <c r="C182" s="2"/>
      <c r="D182" s="2"/>
      <c r="R182" s="2"/>
      <c r="S182" s="2"/>
      <c r="T182" s="2"/>
      <c r="U182" s="2"/>
      <c r="V182" s="2"/>
      <c r="W182" s="2"/>
      <c r="X182" s="2"/>
    </row>
    <row r="183" spans="3:24">
      <c r="C183" s="2"/>
      <c r="D183" s="2"/>
      <c r="R183" s="2"/>
      <c r="S183" s="2"/>
      <c r="T183" s="2"/>
      <c r="U183" s="2"/>
      <c r="V183" s="2"/>
      <c r="W183" s="2"/>
      <c r="X183" s="2"/>
    </row>
    <row r="184" spans="3:24">
      <c r="C184" s="2"/>
      <c r="D184" s="2"/>
      <c r="R184" s="2"/>
      <c r="S184" s="2"/>
      <c r="T184" s="2"/>
      <c r="U184" s="2"/>
      <c r="V184" s="2"/>
      <c r="W184" s="2"/>
      <c r="X184" s="2"/>
    </row>
    <row r="185" spans="3:24">
      <c r="C185" s="2"/>
      <c r="D185" s="2"/>
      <c r="R185" s="2"/>
      <c r="S185" s="2"/>
      <c r="T185" s="2"/>
      <c r="U185" s="2"/>
      <c r="V185" s="2"/>
      <c r="W185" s="2"/>
      <c r="X185" s="2"/>
    </row>
    <row r="186" spans="3:24">
      <c r="C186" s="2"/>
      <c r="D186" s="2"/>
      <c r="R186" s="2"/>
      <c r="S186" s="2"/>
      <c r="T186" s="2"/>
      <c r="U186" s="2"/>
      <c r="V186" s="2"/>
      <c r="W186" s="2"/>
      <c r="X186" s="2"/>
    </row>
    <row r="187" spans="3:24">
      <c r="C187" s="2"/>
      <c r="D187" s="2"/>
      <c r="R187" s="2"/>
      <c r="S187" s="2"/>
      <c r="T187" s="2"/>
      <c r="U187" s="2"/>
      <c r="V187" s="2"/>
      <c r="W187" s="2"/>
      <c r="X187" s="2"/>
    </row>
    <row r="188" spans="3:24">
      <c r="C188" s="2"/>
      <c r="D188" s="2"/>
      <c r="R188" s="2"/>
      <c r="S188" s="2"/>
      <c r="T188" s="2"/>
      <c r="U188" s="2"/>
      <c r="V188" s="2"/>
      <c r="W188" s="2"/>
      <c r="X188" s="2"/>
    </row>
    <row r="189" spans="3:24">
      <c r="C189" s="2"/>
      <c r="D189" s="2"/>
      <c r="R189" s="2"/>
      <c r="S189" s="2"/>
      <c r="T189" s="2"/>
      <c r="U189" s="2"/>
      <c r="V189" s="2"/>
      <c r="W189" s="2"/>
      <c r="X189" s="2"/>
    </row>
    <row r="190" spans="3:24">
      <c r="C190" s="2"/>
      <c r="D190" s="2"/>
      <c r="R190" s="2"/>
      <c r="S190" s="2"/>
      <c r="T190" s="2"/>
      <c r="U190" s="2"/>
      <c r="V190" s="2"/>
      <c r="W190" s="2"/>
      <c r="X190" s="2"/>
    </row>
    <row r="191" spans="3:24">
      <c r="C191" s="2"/>
      <c r="D191" s="2"/>
      <c r="R191" s="2"/>
      <c r="S191" s="2"/>
      <c r="T191" s="2"/>
      <c r="U191" s="2"/>
      <c r="V191" s="2"/>
      <c r="W191" s="2"/>
      <c r="X191" s="2"/>
    </row>
    <row r="192" spans="3:24">
      <c r="C192" s="2"/>
      <c r="D192" s="2"/>
      <c r="R192" s="2"/>
      <c r="S192" s="2"/>
      <c r="T192" s="2"/>
      <c r="U192" s="2"/>
      <c r="V192" s="2"/>
      <c r="W192" s="2"/>
      <c r="X192" s="2"/>
    </row>
    <row r="193" spans="3:24">
      <c r="C193" s="2"/>
      <c r="D193" s="2"/>
      <c r="R193" s="2"/>
      <c r="S193" s="2"/>
      <c r="T193" s="2"/>
      <c r="U193" s="2"/>
      <c r="V193" s="2"/>
      <c r="W193" s="2"/>
      <c r="X193" s="2"/>
    </row>
    <row r="194" spans="3:24">
      <c r="C194" s="2"/>
      <c r="D194" s="2"/>
      <c r="R194" s="2"/>
      <c r="S194" s="2"/>
      <c r="T194" s="2"/>
      <c r="U194" s="2"/>
      <c r="V194" s="2"/>
      <c r="W194" s="2"/>
      <c r="X194" s="2"/>
    </row>
    <row r="195" spans="3:24">
      <c r="C195" s="2"/>
      <c r="D195" s="2"/>
      <c r="R195" s="2"/>
      <c r="S195" s="2"/>
      <c r="T195" s="2"/>
      <c r="U195" s="2"/>
      <c r="V195" s="2"/>
      <c r="W195" s="2"/>
      <c r="X195" s="2"/>
    </row>
    <row r="196" spans="3:24">
      <c r="C196" s="2"/>
      <c r="D196" s="2"/>
      <c r="R196" s="2"/>
      <c r="S196" s="2"/>
      <c r="T196" s="2"/>
      <c r="U196" s="2"/>
      <c r="V196" s="2"/>
      <c r="W196" s="2"/>
      <c r="X196" s="2"/>
    </row>
    <row r="198" spans="3:24">
      <c r="C198" s="2"/>
      <c r="D198" s="2"/>
      <c r="R198" s="2"/>
      <c r="S198" s="2"/>
      <c r="T198" s="2"/>
      <c r="U198" s="2"/>
      <c r="V198" s="2"/>
      <c r="W198" s="2"/>
      <c r="X198" s="2"/>
    </row>
    <row r="199" spans="3:24">
      <c r="C199" s="2"/>
      <c r="D199" s="2"/>
      <c r="R199" s="2"/>
      <c r="S199" s="2"/>
      <c r="T199" s="2"/>
      <c r="U199" s="2"/>
      <c r="V199" s="2"/>
      <c r="W199" s="2"/>
      <c r="X199" s="2"/>
    </row>
    <row r="201" spans="3:24">
      <c r="C201" s="2"/>
      <c r="D201" s="2"/>
      <c r="R201" s="2"/>
      <c r="S201" s="2"/>
      <c r="T201" s="2"/>
      <c r="U201" s="2"/>
      <c r="V201" s="2"/>
      <c r="W201" s="2"/>
      <c r="X201" s="2"/>
    </row>
    <row r="202" spans="3:24">
      <c r="C202" s="2"/>
      <c r="D202" s="2"/>
      <c r="R202" s="2"/>
      <c r="S202" s="2"/>
      <c r="T202" s="2"/>
      <c r="U202" s="2"/>
      <c r="V202" s="2"/>
      <c r="W202" s="2"/>
      <c r="X202" s="2"/>
    </row>
    <row r="203" spans="3:24">
      <c r="C203" s="2"/>
      <c r="D203" s="2"/>
      <c r="R203" s="2"/>
      <c r="S203" s="2"/>
      <c r="T203" s="2"/>
      <c r="U203" s="2"/>
      <c r="V203" s="2"/>
      <c r="W203" s="2"/>
      <c r="X203" s="2"/>
    </row>
    <row r="204" spans="3:24">
      <c r="C204" s="2"/>
      <c r="D204" s="2"/>
      <c r="R204" s="2"/>
      <c r="S204" s="2"/>
      <c r="T204" s="2"/>
      <c r="U204" s="2"/>
      <c r="V204" s="2"/>
      <c r="W204" s="2"/>
      <c r="X204" s="2"/>
    </row>
    <row r="205" spans="3:24">
      <c r="C205" s="2"/>
      <c r="D205" s="2"/>
      <c r="R205" s="2"/>
      <c r="S205" s="2"/>
      <c r="T205" s="2"/>
      <c r="U205" s="2"/>
      <c r="V205" s="2"/>
      <c r="W205" s="2"/>
      <c r="X205" s="2"/>
    </row>
    <row r="206" spans="3:24">
      <c r="C206" s="2"/>
      <c r="D206" s="2"/>
      <c r="R206" s="2"/>
      <c r="S206" s="2"/>
      <c r="T206" s="2"/>
      <c r="U206" s="2"/>
      <c r="V206" s="2"/>
      <c r="W206" s="2"/>
      <c r="X206" s="2"/>
    </row>
    <row r="207" spans="3:24">
      <c r="C207" s="2"/>
      <c r="D207" s="2"/>
      <c r="R207" s="2"/>
      <c r="S207" s="2"/>
      <c r="T207" s="2"/>
      <c r="U207" s="2"/>
      <c r="V207" s="2"/>
      <c r="W207" s="2"/>
      <c r="X207" s="2"/>
    </row>
  </sheetData>
  <sheetProtection formatCells="0" formatColumns="0" formatRows="0"/>
  <mergeCells count="77">
    <mergeCell ref="K41:L41"/>
    <mergeCell ref="H45:Q45"/>
    <mergeCell ref="N27:P27"/>
    <mergeCell ref="N24:P25"/>
    <mergeCell ref="N26:P26"/>
    <mergeCell ref="L25:M25"/>
    <mergeCell ref="F37:H37"/>
    <mergeCell ref="B42:F44"/>
    <mergeCell ref="H42:Q42"/>
    <mergeCell ref="H43:L43"/>
    <mergeCell ref="M43:Q43"/>
    <mergeCell ref="H44:L44"/>
    <mergeCell ref="M44:Q44"/>
    <mergeCell ref="B37:E37"/>
    <mergeCell ref="B33:E33"/>
    <mergeCell ref="F33:H33"/>
    <mergeCell ref="B26:E26"/>
    <mergeCell ref="F26:G26"/>
    <mergeCell ref="H26:I26"/>
    <mergeCell ref="J26:K26"/>
    <mergeCell ref="L26:M26"/>
    <mergeCell ref="H20:I20"/>
    <mergeCell ref="J20:K20"/>
    <mergeCell ref="F19:G19"/>
    <mergeCell ref="H19:I19"/>
    <mergeCell ref="J24:M24"/>
    <mergeCell ref="L19:M19"/>
    <mergeCell ref="L15:N15"/>
    <mergeCell ref="B16:E17"/>
    <mergeCell ref="F16:I16"/>
    <mergeCell ref="L17:M17"/>
    <mergeCell ref="J16:M16"/>
    <mergeCell ref="J17:K17"/>
    <mergeCell ref="N16:P17"/>
    <mergeCell ref="F17:G17"/>
    <mergeCell ref="H17:I17"/>
    <mergeCell ref="M1:Q1"/>
    <mergeCell ref="B3:Q3"/>
    <mergeCell ref="B5:Q5"/>
    <mergeCell ref="B7:Q8"/>
    <mergeCell ref="B13:C13"/>
    <mergeCell ref="D13:E13"/>
    <mergeCell ref="B11:Q11"/>
    <mergeCell ref="B10:C10"/>
    <mergeCell ref="D10:Q10"/>
    <mergeCell ref="M46:Q46"/>
    <mergeCell ref="M47:Q47"/>
    <mergeCell ref="B49:Q49"/>
    <mergeCell ref="B50:Q50"/>
    <mergeCell ref="F18:G18"/>
    <mergeCell ref="H18:I18"/>
    <mergeCell ref="N38:P38"/>
    <mergeCell ref="N37:P37"/>
    <mergeCell ref="J37:M37"/>
    <mergeCell ref="J38:M38"/>
    <mergeCell ref="L20:M20"/>
    <mergeCell ref="N18:P18"/>
    <mergeCell ref="N19:P19"/>
    <mergeCell ref="N21:P21"/>
    <mergeCell ref="N20:P20"/>
    <mergeCell ref="L18:M18"/>
    <mergeCell ref="J18:K18"/>
    <mergeCell ref="B18:E18"/>
    <mergeCell ref="B19:E19"/>
    <mergeCell ref="B20:E20"/>
    <mergeCell ref="B32:E32"/>
    <mergeCell ref="F32:H32"/>
    <mergeCell ref="B29:C29"/>
    <mergeCell ref="D29:Q29"/>
    <mergeCell ref="B30:Q30"/>
    <mergeCell ref="J19:K19"/>
    <mergeCell ref="B24:E25"/>
    <mergeCell ref="F24:I24"/>
    <mergeCell ref="F25:G25"/>
    <mergeCell ref="H25:I25"/>
    <mergeCell ref="J25:K25"/>
    <mergeCell ref="F20:G20"/>
  </mergeCells>
  <phoneticPr fontId="21"/>
  <conditionalFormatting sqref="B3:Q3">
    <cfRule type="containsText" dxfId="1" priority="2" operator="containsText" text="してください">
      <formula>NOT(ISERROR(SEARCH("してください",B3)))</formula>
    </cfRule>
  </conditionalFormatting>
  <dataValidations count="1">
    <dataValidation type="list" allowBlank="1" showInputMessage="1" showErrorMessage="1" sqref="F33:H33" xr:uid="{A7116FB7-C7FD-464A-9D1E-BFF3A34F3CC2}">
      <formula1>医療貸付</formula1>
    </dataValidation>
  </dataValidations>
  <printOptions horizontalCentered="1"/>
  <pageMargins left="0.70866141732283472" right="0.70866141732283472" top="0.19685039370078741" bottom="0.19685039370078741" header="0.31496062992125984" footer="0.31496062992125984"/>
  <pageSetup paperSize="9" scale="61" orientation="portrait" cellComments="asDisplayed" r:id="rId1"/>
  <rowBreaks count="1" manualBreakCount="1">
    <brk id="28" min="1" max="16" man="1"/>
  </rowBreaks>
  <drawing r:id="rId2"/>
  <legacyDrawing r:id="rId3"/>
  <controls>
    <mc:AlternateContent xmlns:mc="http://schemas.openxmlformats.org/markup-compatibility/2006">
      <mc:Choice Requires="x14">
        <control shapeId="63489" r:id="rId4" name="CheckBox1">
          <controlPr defaultSize="0" autoLine="0" r:id="rId5">
            <anchor moveWithCells="1">
              <from>
                <xdr:col>0</xdr:col>
                <xdr:colOff>0</xdr:colOff>
                <xdr:row>108</xdr:row>
                <xdr:rowOff>0</xdr:rowOff>
              </from>
              <to>
                <xdr:col>1</xdr:col>
                <xdr:colOff>57150</xdr:colOff>
                <xdr:row>108</xdr:row>
                <xdr:rowOff>180975</xdr:rowOff>
              </to>
            </anchor>
          </controlPr>
        </control>
      </mc:Choice>
      <mc:Fallback>
        <control shapeId="63489" r:id="rId4" name="CheckBox1"/>
      </mc:Fallback>
    </mc:AlternateContent>
    <mc:AlternateContent xmlns:mc="http://schemas.openxmlformats.org/markup-compatibility/2006">
      <mc:Choice Requires="x14">
        <control shapeId="63490" r:id="rId6" name="CheckBox2">
          <controlPr defaultSize="0" autoLine="0" r:id="rId7">
            <anchor moveWithCells="1">
              <from>
                <xdr:col>0</xdr:col>
                <xdr:colOff>0</xdr:colOff>
                <xdr:row>108</xdr:row>
                <xdr:rowOff>0</xdr:rowOff>
              </from>
              <to>
                <xdr:col>1</xdr:col>
                <xdr:colOff>57150</xdr:colOff>
                <xdr:row>108</xdr:row>
                <xdr:rowOff>180975</xdr:rowOff>
              </to>
            </anchor>
          </controlPr>
        </control>
      </mc:Choice>
      <mc:Fallback>
        <control shapeId="63490" r:id="rId6" name="CheckBox2"/>
      </mc:Fallback>
    </mc:AlternateContent>
    <mc:AlternateContent xmlns:mc="http://schemas.openxmlformats.org/markup-compatibility/2006">
      <mc:Choice Requires="x14">
        <control shapeId="63491" r:id="rId8" name="CheckBox3">
          <controlPr defaultSize="0" autoLine="0" r:id="rId9">
            <anchor moveWithCells="1">
              <from>
                <xdr:col>0</xdr:col>
                <xdr:colOff>0</xdr:colOff>
                <xdr:row>108</xdr:row>
                <xdr:rowOff>0</xdr:rowOff>
              </from>
              <to>
                <xdr:col>1</xdr:col>
                <xdr:colOff>57150</xdr:colOff>
                <xdr:row>108</xdr:row>
                <xdr:rowOff>180975</xdr:rowOff>
              </to>
            </anchor>
          </controlPr>
        </control>
      </mc:Choice>
      <mc:Fallback>
        <control shapeId="63491" r:id="rId8" name="CheckBox3"/>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5E9C6DA3-0DD8-49FE-92B8-9F97DEAF3977}">
          <x14:formula1>
            <xm:f>作業リスト!#REF!</xm:f>
          </x14:formula1>
          <xm:sqref>D13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0A382-A1B2-430C-904A-FA7FA4E60FA6}">
  <sheetPr codeName="Sheet11"/>
  <dimension ref="A1:Y175"/>
  <sheetViews>
    <sheetView view="pageBreakPreview" zoomScale="70" zoomScaleNormal="100" zoomScaleSheetLayoutView="70" workbookViewId="0">
      <pane ySplit="4" topLeftCell="A47" activePane="bottomLeft" state="frozen"/>
      <selection pane="bottomLeft" activeCell="M62" sqref="M62:Q62"/>
    </sheetView>
  </sheetViews>
  <sheetFormatPr defaultColWidth="0" defaultRowHeight="17.25" customHeight="1" zeroHeight="1"/>
  <cols>
    <col min="1" max="1" width="1.25" style="2" customWidth="1"/>
    <col min="2" max="2" width="7.625" style="2" customWidth="1"/>
    <col min="3" max="4" width="7.625" style="3" customWidth="1"/>
    <col min="5" max="17" width="7.625" style="2" customWidth="1"/>
    <col min="18" max="24" width="9" style="25" customWidth="1"/>
    <col min="25" max="25" width="0" style="2" hidden="1" customWidth="1"/>
    <col min="26" max="16384" width="9" style="2" hidden="1"/>
  </cols>
  <sheetData>
    <row r="1" spans="2:18" ht="25.15" customHeight="1">
      <c r="M1" s="84" t="s">
        <v>89</v>
      </c>
      <c r="N1" s="85"/>
      <c r="O1" s="85"/>
      <c r="P1" s="85"/>
      <c r="Q1" s="86"/>
    </row>
    <row r="2" spans="2:18" ht="9.9499999999999993" customHeight="1">
      <c r="M2" s="1"/>
      <c r="N2" s="1"/>
      <c r="O2" s="1"/>
      <c r="P2" s="1"/>
      <c r="Q2" s="1"/>
    </row>
    <row r="3" spans="2:18" ht="18.75">
      <c r="B3" s="87" t="s">
        <v>88</v>
      </c>
      <c r="C3" s="87"/>
      <c r="D3" s="87"/>
      <c r="E3" s="87"/>
      <c r="F3" s="87"/>
      <c r="G3" s="87"/>
      <c r="H3" s="87"/>
      <c r="I3" s="87"/>
      <c r="J3" s="87"/>
      <c r="K3" s="87"/>
      <c r="L3" s="87"/>
      <c r="M3" s="87"/>
      <c r="N3" s="87"/>
      <c r="O3" s="87"/>
      <c r="P3" s="87"/>
      <c r="Q3" s="87"/>
    </row>
    <row r="4" spans="2:18" ht="9.9499999999999993" customHeight="1">
      <c r="B4" s="17"/>
      <c r="C4" s="17"/>
      <c r="D4" s="17"/>
      <c r="E4" s="17"/>
      <c r="F4" s="17"/>
      <c r="G4" s="17"/>
      <c r="H4" s="17"/>
      <c r="I4" s="17"/>
      <c r="J4" s="17"/>
      <c r="K4" s="17"/>
      <c r="L4" s="17"/>
      <c r="M4" s="17"/>
      <c r="N4" s="17"/>
      <c r="O4" s="17"/>
      <c r="P4" s="17"/>
      <c r="Q4" s="17"/>
    </row>
    <row r="5" spans="2:18" ht="54.95" customHeight="1">
      <c r="B5" s="88" t="s">
        <v>76</v>
      </c>
      <c r="C5" s="88"/>
      <c r="D5" s="88"/>
      <c r="E5" s="88"/>
      <c r="F5" s="88"/>
      <c r="G5" s="88"/>
      <c r="H5" s="88"/>
      <c r="I5" s="88"/>
      <c r="J5" s="88"/>
      <c r="K5" s="88"/>
      <c r="L5" s="88"/>
      <c r="M5" s="88"/>
      <c r="N5" s="88"/>
      <c r="O5" s="88"/>
      <c r="P5" s="88"/>
      <c r="Q5" s="88"/>
    </row>
    <row r="6" spans="2:18" ht="7.5" customHeight="1"/>
    <row r="7" spans="2:18" ht="35.1" customHeight="1">
      <c r="B7" s="89" t="s">
        <v>61</v>
      </c>
      <c r="C7" s="89"/>
      <c r="D7" s="89"/>
      <c r="E7" s="89"/>
      <c r="F7" s="89"/>
      <c r="G7" s="89"/>
      <c r="H7" s="89"/>
      <c r="I7" s="89"/>
      <c r="J7" s="89"/>
      <c r="K7" s="89"/>
      <c r="L7" s="89"/>
      <c r="M7" s="89"/>
      <c r="N7" s="89"/>
      <c r="O7" s="89"/>
      <c r="P7" s="89"/>
      <c r="Q7" s="89"/>
    </row>
    <row r="8" spans="2:18" ht="35.1" customHeight="1">
      <c r="B8" s="89"/>
      <c r="C8" s="89"/>
      <c r="D8" s="89"/>
      <c r="E8" s="89"/>
      <c r="F8" s="89"/>
      <c r="G8" s="89"/>
      <c r="H8" s="89"/>
      <c r="I8" s="89"/>
      <c r="J8" s="89"/>
      <c r="K8" s="89"/>
      <c r="L8" s="89"/>
      <c r="M8" s="89"/>
      <c r="N8" s="89"/>
      <c r="O8" s="89"/>
      <c r="P8" s="89"/>
      <c r="Q8" s="89"/>
    </row>
    <row r="9" spans="2:18" ht="7.5" customHeight="1" thickBot="1"/>
    <row r="10" spans="2:18" ht="45" customHeight="1" thickBot="1">
      <c r="B10" s="58" t="s">
        <v>32</v>
      </c>
      <c r="C10" s="59"/>
      <c r="D10" s="60" t="s">
        <v>34</v>
      </c>
      <c r="E10" s="60"/>
      <c r="F10" s="60"/>
      <c r="G10" s="60"/>
      <c r="H10" s="60"/>
      <c r="I10" s="60"/>
      <c r="J10" s="60"/>
      <c r="K10" s="60"/>
      <c r="L10" s="60"/>
      <c r="M10" s="60"/>
      <c r="N10" s="60"/>
      <c r="O10" s="60"/>
      <c r="P10" s="60"/>
      <c r="Q10" s="61"/>
      <c r="R10" s="25" t="s">
        <v>60</v>
      </c>
    </row>
    <row r="11" spans="2:18" ht="63.75" customHeight="1">
      <c r="B11" s="94" t="s">
        <v>57</v>
      </c>
      <c r="C11" s="94"/>
      <c r="D11" s="94"/>
      <c r="E11" s="94"/>
      <c r="F11" s="94"/>
      <c r="G11" s="94"/>
      <c r="H11" s="94"/>
      <c r="I11" s="94"/>
      <c r="J11" s="94"/>
      <c r="K11" s="94"/>
      <c r="L11" s="94"/>
      <c r="M11" s="94"/>
      <c r="N11" s="94"/>
      <c r="O11" s="94"/>
      <c r="P11" s="94"/>
      <c r="Q11" s="94"/>
    </row>
    <row r="12" spans="2:18" ht="5.25" customHeight="1">
      <c r="C12" s="4"/>
      <c r="D12" s="4"/>
    </row>
    <row r="13" spans="2:18" ht="27.75" customHeight="1">
      <c r="B13" s="90" t="s">
        <v>36</v>
      </c>
      <c r="C13" s="91"/>
      <c r="D13" s="128"/>
      <c r="E13" s="129"/>
      <c r="R13" s="25" t="s">
        <v>50</v>
      </c>
    </row>
    <row r="14" spans="2:18" ht="10.5" customHeight="1">
      <c r="C14" s="4"/>
      <c r="D14" s="4"/>
    </row>
    <row r="15" spans="2:18" ht="50.1" customHeight="1">
      <c r="B15" s="130"/>
      <c r="C15" s="130"/>
      <c r="D15" s="130"/>
      <c r="E15" s="130"/>
      <c r="F15" s="131" t="s">
        <v>27</v>
      </c>
      <c r="G15" s="132"/>
      <c r="H15" s="133"/>
      <c r="I15" s="131" t="s">
        <v>28</v>
      </c>
      <c r="J15" s="132"/>
      <c r="K15" s="133"/>
      <c r="L15" s="134" t="s">
        <v>29</v>
      </c>
      <c r="M15" s="135"/>
      <c r="N15" s="136"/>
      <c r="O15" s="134" t="s">
        <v>37</v>
      </c>
      <c r="P15" s="135"/>
      <c r="Q15" s="136"/>
    </row>
    <row r="16" spans="2:18" ht="25.5" customHeight="1">
      <c r="B16" s="130"/>
      <c r="C16" s="130"/>
      <c r="D16" s="130"/>
      <c r="E16" s="130"/>
      <c r="F16" s="143" t="s">
        <v>0</v>
      </c>
      <c r="G16" s="144"/>
      <c r="H16" s="145"/>
      <c r="I16" s="143" t="s">
        <v>1</v>
      </c>
      <c r="J16" s="144"/>
      <c r="K16" s="145"/>
      <c r="L16" s="137"/>
      <c r="M16" s="138"/>
      <c r="N16" s="139"/>
      <c r="O16" s="137"/>
      <c r="P16" s="138"/>
      <c r="Q16" s="139"/>
    </row>
    <row r="17" spans="2:18" ht="25.5" customHeight="1">
      <c r="B17" s="130"/>
      <c r="C17" s="130"/>
      <c r="D17" s="130"/>
      <c r="E17" s="130"/>
      <c r="F17" s="146" t="s">
        <v>77</v>
      </c>
      <c r="G17" s="147"/>
      <c r="H17" s="148"/>
      <c r="I17" s="146" t="s">
        <v>77</v>
      </c>
      <c r="J17" s="147"/>
      <c r="K17" s="148"/>
      <c r="L17" s="140"/>
      <c r="M17" s="141"/>
      <c r="N17" s="142"/>
      <c r="O17" s="140"/>
      <c r="P17" s="141"/>
      <c r="Q17" s="142"/>
      <c r="R17" s="25" t="s">
        <v>51</v>
      </c>
    </row>
    <row r="18" spans="2:18" ht="21.4" customHeight="1">
      <c r="B18" s="163" t="s">
        <v>26</v>
      </c>
      <c r="C18" s="164"/>
      <c r="D18" s="164"/>
      <c r="E18" s="165"/>
      <c r="F18" s="166"/>
      <c r="G18" s="167"/>
      <c r="H18" s="168"/>
      <c r="I18" s="166"/>
      <c r="J18" s="167"/>
      <c r="K18" s="168"/>
      <c r="L18" s="169" t="str">
        <f>IFERROR(F18/I18,"")</f>
        <v/>
      </c>
      <c r="M18" s="170"/>
      <c r="N18" s="171"/>
      <c r="O18" s="150" t="str">
        <f>IF(F18="","",F18-I18)</f>
        <v/>
      </c>
      <c r="P18" s="151"/>
      <c r="Q18" s="152"/>
    </row>
    <row r="19" spans="2:18" ht="21.4" customHeight="1">
      <c r="B19" s="153" t="s">
        <v>2</v>
      </c>
      <c r="C19" s="153"/>
      <c r="D19" s="153"/>
      <c r="E19" s="153"/>
      <c r="F19" s="154"/>
      <c r="G19" s="155"/>
      <c r="H19" s="156"/>
      <c r="I19" s="154"/>
      <c r="J19" s="155"/>
      <c r="K19" s="156"/>
      <c r="L19" s="157" t="str">
        <f t="shared" ref="L19:L21" si="0">IFERROR(F19/I19,"")</f>
        <v/>
      </c>
      <c r="M19" s="158"/>
      <c r="N19" s="159"/>
      <c r="O19" s="160" t="str">
        <f t="shared" ref="O19:O21" si="1">IF(F19="","",F19-I19)</f>
        <v/>
      </c>
      <c r="P19" s="161"/>
      <c r="Q19" s="162"/>
    </row>
    <row r="20" spans="2:18" ht="21.4" customHeight="1" thickBot="1">
      <c r="B20" s="172" t="s">
        <v>3</v>
      </c>
      <c r="C20" s="172"/>
      <c r="D20" s="172"/>
      <c r="E20" s="172"/>
      <c r="F20" s="173"/>
      <c r="G20" s="174"/>
      <c r="H20" s="175"/>
      <c r="I20" s="173"/>
      <c r="J20" s="174"/>
      <c r="K20" s="175"/>
      <c r="L20" s="176" t="str">
        <f t="shared" si="0"/>
        <v/>
      </c>
      <c r="M20" s="177"/>
      <c r="N20" s="178"/>
      <c r="O20" s="179" t="str">
        <f t="shared" si="1"/>
        <v/>
      </c>
      <c r="P20" s="180"/>
      <c r="Q20" s="181"/>
    </row>
    <row r="21" spans="2:18" ht="21.4" customHeight="1" thickTop="1" thickBot="1">
      <c r="B21" s="182" t="s">
        <v>4</v>
      </c>
      <c r="C21" s="182"/>
      <c r="D21" s="182"/>
      <c r="E21" s="182"/>
      <c r="F21" s="183" t="str">
        <f>IF(F18="","",F18-F19-F20)</f>
        <v/>
      </c>
      <c r="G21" s="184"/>
      <c r="H21" s="185"/>
      <c r="I21" s="183" t="str">
        <f>IF(I18="","",I18-I19-I20)</f>
        <v/>
      </c>
      <c r="J21" s="184"/>
      <c r="K21" s="185"/>
      <c r="L21" s="186" t="str">
        <f t="shared" si="0"/>
        <v/>
      </c>
      <c r="M21" s="187"/>
      <c r="N21" s="187"/>
      <c r="O21" s="188" t="str">
        <f t="shared" si="1"/>
        <v/>
      </c>
      <c r="P21" s="189"/>
      <c r="Q21" s="190"/>
    </row>
    <row r="22" spans="2:18" ht="23.45" customHeight="1" thickTop="1" thickBot="1">
      <c r="C22" s="4"/>
      <c r="D22" s="4"/>
      <c r="E22" s="5"/>
      <c r="F22" s="5"/>
      <c r="G22" s="5"/>
      <c r="H22" s="6"/>
      <c r="I22" s="6"/>
      <c r="J22" s="6"/>
      <c r="K22" s="6"/>
      <c r="L22" s="6"/>
      <c r="M22" s="6"/>
      <c r="N22" s="24" t="s">
        <v>25</v>
      </c>
      <c r="O22" s="191" t="str">
        <f>IF(O21="","",IF(O21&lt;=0,"融資対象外","要件1クリア"))</f>
        <v/>
      </c>
      <c r="P22" s="192"/>
      <c r="Q22" s="193"/>
    </row>
    <row r="23" spans="2:18" ht="10.5" customHeight="1" thickTop="1">
      <c r="C23" s="4"/>
      <c r="D23" s="4"/>
      <c r="E23" s="5"/>
      <c r="F23" s="5"/>
      <c r="G23" s="5"/>
      <c r="H23" s="6"/>
      <c r="I23" s="6"/>
      <c r="J23" s="6"/>
      <c r="K23" s="6"/>
      <c r="L23" s="6"/>
      <c r="M23" s="6"/>
      <c r="N23" s="6"/>
      <c r="O23" s="7"/>
      <c r="P23" s="7"/>
      <c r="Q23" s="7"/>
    </row>
    <row r="24" spans="2:18" ht="42" customHeight="1">
      <c r="B24" s="194" t="s">
        <v>49</v>
      </c>
      <c r="C24" s="195"/>
      <c r="D24" s="195"/>
      <c r="E24" s="195"/>
      <c r="F24" s="195"/>
      <c r="G24" s="195"/>
      <c r="H24" s="195"/>
      <c r="I24" s="195"/>
      <c r="J24" s="195"/>
      <c r="K24" s="195"/>
      <c r="L24" s="195"/>
      <c r="M24" s="195"/>
      <c r="N24" s="195"/>
      <c r="O24" s="196"/>
    </row>
    <row r="25" spans="2:18" ht="42" customHeight="1">
      <c r="B25" s="197"/>
      <c r="C25" s="198"/>
      <c r="D25" s="198"/>
      <c r="E25" s="198"/>
      <c r="F25" s="198"/>
      <c r="G25" s="198"/>
      <c r="H25" s="198"/>
      <c r="I25" s="198"/>
      <c r="J25" s="198"/>
      <c r="K25" s="198"/>
      <c r="L25" s="198"/>
      <c r="M25" s="198"/>
      <c r="N25" s="198"/>
      <c r="O25" s="199"/>
    </row>
    <row r="26" spans="2:18" ht="42" customHeight="1">
      <c r="B26" s="200"/>
      <c r="C26" s="201"/>
      <c r="D26" s="201"/>
      <c r="E26" s="201"/>
      <c r="F26" s="201"/>
      <c r="G26" s="201"/>
      <c r="H26" s="201"/>
      <c r="I26" s="201"/>
      <c r="J26" s="201"/>
      <c r="K26" s="201"/>
      <c r="L26" s="201"/>
      <c r="M26" s="201"/>
      <c r="N26" s="201"/>
      <c r="O26" s="202"/>
    </row>
    <row r="27" spans="2:18" ht="11.25" customHeight="1">
      <c r="B27" s="13"/>
      <c r="C27" s="13"/>
      <c r="D27" s="13"/>
      <c r="E27" s="13"/>
      <c r="F27" s="13"/>
      <c r="G27" s="13"/>
      <c r="H27" s="13"/>
      <c r="I27" s="13"/>
      <c r="J27" s="13"/>
      <c r="K27" s="13"/>
      <c r="L27" s="14"/>
      <c r="M27" s="15"/>
      <c r="N27" s="15"/>
      <c r="O27" s="15"/>
      <c r="P27" s="15"/>
      <c r="Q27" s="15"/>
    </row>
    <row r="28" spans="2:18" ht="27.75" customHeight="1">
      <c r="B28" s="203" t="s">
        <v>48</v>
      </c>
      <c r="C28" s="203"/>
      <c r="D28" s="203"/>
      <c r="E28" s="203"/>
      <c r="F28" s="203"/>
      <c r="G28" s="203"/>
      <c r="H28" s="203"/>
      <c r="I28" s="203"/>
      <c r="J28" s="203"/>
      <c r="K28" s="203"/>
      <c r="L28" s="203"/>
      <c r="M28" s="203"/>
      <c r="N28" s="203"/>
      <c r="O28" s="203"/>
      <c r="P28" s="203"/>
      <c r="Q28" s="203"/>
    </row>
    <row r="29" spans="2:18" ht="39.950000000000003" customHeight="1">
      <c r="B29" s="204"/>
      <c r="C29" s="205"/>
      <c r="D29" s="205"/>
      <c r="E29" s="205"/>
      <c r="F29" s="205"/>
      <c r="G29" s="205"/>
      <c r="H29" s="205"/>
      <c r="I29" s="205"/>
      <c r="J29" s="205"/>
      <c r="K29" s="205"/>
      <c r="L29" s="205"/>
      <c r="M29" s="205"/>
      <c r="N29" s="205"/>
      <c r="O29" s="205"/>
      <c r="P29" s="205"/>
      <c r="Q29" s="206"/>
      <c r="R29" s="25" t="s">
        <v>52</v>
      </c>
    </row>
    <row r="30" spans="2:18" ht="20.25" customHeight="1">
      <c r="B30" s="207"/>
      <c r="C30" s="208"/>
      <c r="D30" s="208"/>
      <c r="E30" s="208"/>
      <c r="F30" s="208"/>
      <c r="G30" s="208"/>
      <c r="H30" s="208"/>
      <c r="I30" s="208"/>
      <c r="J30" s="208"/>
      <c r="K30" s="208"/>
      <c r="L30" s="208"/>
      <c r="M30" s="208"/>
      <c r="N30" s="208"/>
      <c r="O30" s="208"/>
      <c r="P30" s="208"/>
      <c r="Q30" s="209"/>
    </row>
    <row r="31" spans="2:18" ht="20.25" customHeight="1">
      <c r="B31" s="207"/>
      <c r="C31" s="208"/>
      <c r="D31" s="208"/>
      <c r="E31" s="208"/>
      <c r="F31" s="208"/>
      <c r="G31" s="208"/>
      <c r="H31" s="208"/>
      <c r="I31" s="208"/>
      <c r="J31" s="208"/>
      <c r="K31" s="208"/>
      <c r="L31" s="208"/>
      <c r="M31" s="208"/>
      <c r="N31" s="208"/>
      <c r="O31" s="208"/>
      <c r="P31" s="208"/>
      <c r="Q31" s="209"/>
    </row>
    <row r="32" spans="2:18">
      <c r="B32" s="207"/>
      <c r="C32" s="208"/>
      <c r="D32" s="208"/>
      <c r="E32" s="208"/>
      <c r="F32" s="208"/>
      <c r="G32" s="208"/>
      <c r="H32" s="208"/>
      <c r="I32" s="208"/>
      <c r="J32" s="208"/>
      <c r="K32" s="208"/>
      <c r="L32" s="208"/>
      <c r="M32" s="208"/>
      <c r="N32" s="208"/>
      <c r="O32" s="208"/>
      <c r="P32" s="208"/>
      <c r="Q32" s="209"/>
    </row>
    <row r="33" spans="2:18">
      <c r="B33" s="210"/>
      <c r="C33" s="211"/>
      <c r="D33" s="211"/>
      <c r="E33" s="211"/>
      <c r="F33" s="211"/>
      <c r="G33" s="211"/>
      <c r="H33" s="211"/>
      <c r="I33" s="211"/>
      <c r="J33" s="211"/>
      <c r="K33" s="211"/>
      <c r="L33" s="211"/>
      <c r="M33" s="211"/>
      <c r="N33" s="211"/>
      <c r="O33" s="211"/>
      <c r="P33" s="211"/>
      <c r="Q33" s="212"/>
    </row>
    <row r="34" spans="2:18" ht="33" customHeight="1" thickBot="1">
      <c r="B34" s="149"/>
      <c r="C34" s="149"/>
      <c r="D34" s="149"/>
      <c r="E34" s="149"/>
      <c r="F34" s="149"/>
      <c r="G34" s="149"/>
      <c r="H34" s="149"/>
      <c r="I34" s="149"/>
      <c r="J34" s="149"/>
      <c r="K34" s="149"/>
      <c r="L34" s="149"/>
      <c r="M34" s="149"/>
      <c r="N34" s="149"/>
      <c r="O34" s="149"/>
      <c r="P34" s="149"/>
      <c r="Q34" s="149"/>
    </row>
    <row r="35" spans="2:18" ht="45" customHeight="1" thickBot="1">
      <c r="B35" s="58" t="s">
        <v>33</v>
      </c>
      <c r="C35" s="59"/>
      <c r="D35" s="60" t="s">
        <v>62</v>
      </c>
      <c r="E35" s="60"/>
      <c r="F35" s="60"/>
      <c r="G35" s="60"/>
      <c r="H35" s="60"/>
      <c r="I35" s="60"/>
      <c r="J35" s="60"/>
      <c r="K35" s="60"/>
      <c r="L35" s="60"/>
      <c r="M35" s="60"/>
      <c r="N35" s="60"/>
      <c r="O35" s="60"/>
      <c r="P35" s="60"/>
      <c r="Q35" s="61"/>
    </row>
    <row r="36" spans="2:18" ht="45" customHeight="1">
      <c r="B36" s="94" t="s">
        <v>56</v>
      </c>
      <c r="C36" s="94"/>
      <c r="D36" s="94"/>
      <c r="E36" s="94"/>
      <c r="F36" s="94"/>
      <c r="G36" s="94"/>
      <c r="H36" s="94"/>
      <c r="I36" s="94"/>
      <c r="J36" s="94"/>
      <c r="K36" s="94"/>
      <c r="L36" s="94"/>
      <c r="M36" s="94"/>
      <c r="N36" s="94"/>
      <c r="O36" s="94"/>
      <c r="P36" s="94"/>
      <c r="Q36" s="94"/>
    </row>
    <row r="37" spans="2:18" ht="5.25" customHeight="1">
      <c r="C37" s="4"/>
      <c r="D37" s="4"/>
    </row>
    <row r="38" spans="2:18">
      <c r="C38" s="4"/>
      <c r="D38" s="4"/>
      <c r="L38" s="95"/>
      <c r="M38" s="95"/>
      <c r="N38" s="95"/>
      <c r="P38" s="21" t="s">
        <v>23</v>
      </c>
    </row>
    <row r="39" spans="2:18" ht="50.1" customHeight="1">
      <c r="B39" s="130"/>
      <c r="C39" s="130"/>
      <c r="D39" s="130"/>
      <c r="E39" s="130"/>
      <c r="F39" s="64" t="s">
        <v>21</v>
      </c>
      <c r="G39" s="65"/>
      <c r="H39" s="65"/>
      <c r="I39" s="65"/>
      <c r="J39" s="64" t="s">
        <v>22</v>
      </c>
      <c r="K39" s="65"/>
      <c r="L39" s="65"/>
      <c r="M39" s="65"/>
      <c r="N39" s="96" t="s">
        <v>24</v>
      </c>
      <c r="O39" s="97"/>
      <c r="P39" s="98"/>
    </row>
    <row r="40" spans="2:18" ht="25.5" customHeight="1">
      <c r="B40" s="130"/>
      <c r="C40" s="130"/>
      <c r="D40" s="130"/>
      <c r="E40" s="130"/>
      <c r="F40" s="64" t="s">
        <v>17</v>
      </c>
      <c r="G40" s="65"/>
      <c r="H40" s="64" t="s">
        <v>18</v>
      </c>
      <c r="I40" s="65"/>
      <c r="J40" s="64" t="s">
        <v>19</v>
      </c>
      <c r="K40" s="65"/>
      <c r="L40" s="64" t="s">
        <v>20</v>
      </c>
      <c r="M40" s="65"/>
      <c r="N40" s="99"/>
      <c r="O40" s="100"/>
      <c r="P40" s="101"/>
    </row>
    <row r="41" spans="2:18" ht="21.4" customHeight="1">
      <c r="B41" s="213" t="str">
        <f>F17</f>
        <v>●年●月</v>
      </c>
      <c r="C41" s="214"/>
      <c r="D41" s="214"/>
      <c r="E41" s="215"/>
      <c r="F41" s="42"/>
      <c r="G41" s="43"/>
      <c r="H41" s="42"/>
      <c r="I41" s="43"/>
      <c r="J41" s="66" t="str">
        <f>IF(F18="","",F18)</f>
        <v/>
      </c>
      <c r="K41" s="216"/>
      <c r="L41" s="42"/>
      <c r="M41" s="43"/>
      <c r="N41" s="66" t="str">
        <f>IF(L41="","",(F41+H41)-(J41+L41))</f>
        <v/>
      </c>
      <c r="O41" s="67"/>
      <c r="P41" s="67"/>
      <c r="R41" s="25" t="s">
        <v>53</v>
      </c>
    </row>
    <row r="42" spans="2:18" ht="21.4" customHeight="1">
      <c r="B42" s="47" t="s">
        <v>30</v>
      </c>
      <c r="C42" s="48"/>
      <c r="D42" s="48"/>
      <c r="E42" s="49"/>
      <c r="F42" s="42"/>
      <c r="G42" s="43"/>
      <c r="H42" s="42"/>
      <c r="I42" s="43"/>
      <c r="J42" s="66" t="str">
        <f>IF(I18="","",I18)</f>
        <v/>
      </c>
      <c r="K42" s="216"/>
      <c r="L42" s="42"/>
      <c r="M42" s="43"/>
      <c r="N42" s="66" t="str">
        <f>IF(L42="","",(F42+H42)-(J42+L42))</f>
        <v/>
      </c>
      <c r="O42" s="67"/>
      <c r="P42" s="67"/>
    </row>
    <row r="43" spans="2:18" ht="21.4" customHeight="1" thickBot="1">
      <c r="B43" s="50" t="s">
        <v>31</v>
      </c>
      <c r="C43" s="51"/>
      <c r="D43" s="51"/>
      <c r="E43" s="52"/>
      <c r="F43" s="66" t="str">
        <f>IF(F41="","",F41-F42)</f>
        <v/>
      </c>
      <c r="G43" s="67"/>
      <c r="H43" s="66" t="str">
        <f>IF(H41="","",H41-H42)</f>
        <v/>
      </c>
      <c r="I43" s="67"/>
      <c r="J43" s="66" t="str">
        <f>IF(J41="","",J41-J42)</f>
        <v/>
      </c>
      <c r="K43" s="67"/>
      <c r="L43" s="66" t="str">
        <f>IF(L41="","",L41-L42)</f>
        <v/>
      </c>
      <c r="M43" s="67"/>
      <c r="N43" s="82" t="str">
        <f>IF(N41="","",N41-N42)</f>
        <v/>
      </c>
      <c r="O43" s="83"/>
      <c r="P43" s="83"/>
    </row>
    <row r="44" spans="2:18" ht="21" customHeight="1" thickBot="1">
      <c r="C44" s="4"/>
      <c r="D44" s="4"/>
      <c r="E44" s="5"/>
      <c r="F44" s="5"/>
      <c r="G44" s="5"/>
      <c r="H44" s="6"/>
      <c r="I44" s="6"/>
      <c r="J44" s="6"/>
      <c r="K44" s="6"/>
      <c r="L44" s="6"/>
      <c r="M44" s="24" t="s">
        <v>25</v>
      </c>
      <c r="N44" s="79" t="str">
        <f>IF(N43="","",IF(N43&lt;0,"要件2クリア","融資対象外"))</f>
        <v/>
      </c>
      <c r="O44" s="80"/>
      <c r="P44" s="81"/>
    </row>
    <row r="45" spans="2:18" ht="10.5" customHeight="1">
      <c r="C45" s="2"/>
      <c r="D45" s="2"/>
      <c r="F45" s="5"/>
      <c r="G45" s="5"/>
      <c r="H45" s="5"/>
      <c r="I45" s="5"/>
      <c r="J45" s="5"/>
      <c r="K45" s="5"/>
      <c r="L45" s="5"/>
      <c r="M45" s="5"/>
      <c r="N45" s="5"/>
      <c r="O45" s="5"/>
      <c r="P45" s="5"/>
      <c r="Q45" s="5"/>
    </row>
    <row r="46" spans="2:18" ht="10.5" customHeight="1" thickBot="1">
      <c r="C46" s="4"/>
      <c r="D46" s="4"/>
      <c r="E46" s="5"/>
      <c r="F46" s="5"/>
      <c r="G46" s="5"/>
      <c r="H46" s="6"/>
      <c r="I46" s="6"/>
      <c r="J46" s="6"/>
      <c r="K46" s="6"/>
      <c r="L46" s="6"/>
      <c r="M46" s="6"/>
      <c r="N46" s="6"/>
      <c r="O46" s="7"/>
      <c r="P46" s="7"/>
    </row>
    <row r="47" spans="2:18" ht="45" customHeight="1" thickBot="1">
      <c r="B47" s="58" t="s">
        <v>38</v>
      </c>
      <c r="C47" s="59"/>
      <c r="D47" s="60" t="s">
        <v>42</v>
      </c>
      <c r="E47" s="60"/>
      <c r="F47" s="60"/>
      <c r="G47" s="60"/>
      <c r="H47" s="60"/>
      <c r="I47" s="60"/>
      <c r="J47" s="60"/>
      <c r="K47" s="60"/>
      <c r="L47" s="60"/>
      <c r="M47" s="60"/>
      <c r="N47" s="60"/>
      <c r="O47" s="60"/>
      <c r="P47" s="60"/>
      <c r="Q47" s="61"/>
    </row>
    <row r="48" spans="2:18" ht="45" customHeight="1">
      <c r="B48" s="62" t="s">
        <v>58</v>
      </c>
      <c r="C48" s="62"/>
      <c r="D48" s="62"/>
      <c r="E48" s="62"/>
      <c r="F48" s="62"/>
      <c r="G48" s="62"/>
      <c r="H48" s="62"/>
      <c r="I48" s="62"/>
      <c r="J48" s="62"/>
      <c r="K48" s="62"/>
      <c r="L48" s="62"/>
      <c r="M48" s="62"/>
      <c r="N48" s="62"/>
      <c r="O48" s="62"/>
      <c r="P48" s="62"/>
      <c r="Q48" s="62"/>
    </row>
    <row r="49" spans="2:18" ht="14.25" customHeight="1">
      <c r="B49" s="18"/>
      <c r="C49" s="18"/>
      <c r="D49" s="18"/>
      <c r="E49" s="18"/>
      <c r="F49" s="18"/>
      <c r="G49" s="18"/>
      <c r="H49" s="18"/>
      <c r="I49" s="18"/>
      <c r="J49" s="18"/>
      <c r="K49" s="18"/>
      <c r="L49" s="18"/>
      <c r="M49" s="18"/>
      <c r="N49" s="18"/>
      <c r="O49" s="18"/>
      <c r="P49" s="18"/>
      <c r="Q49" s="18"/>
    </row>
    <row r="50" spans="2:18" ht="24" customHeight="1">
      <c r="B50" s="123" t="s">
        <v>87</v>
      </c>
      <c r="C50" s="124"/>
      <c r="D50" s="124"/>
      <c r="E50" s="125"/>
      <c r="F50" s="126" t="s">
        <v>16</v>
      </c>
      <c r="G50" s="127"/>
      <c r="H50" s="127"/>
      <c r="I50" s="18"/>
      <c r="J50" s="18"/>
      <c r="K50" s="18"/>
      <c r="L50" s="18"/>
      <c r="M50" s="18"/>
      <c r="N50" s="18"/>
      <c r="O50" s="18"/>
      <c r="P50" s="18"/>
      <c r="Q50" s="18"/>
      <c r="R50" s="33"/>
    </row>
    <row r="51" spans="2:18" ht="25.5" customHeight="1">
      <c r="B51" s="26"/>
      <c r="C51" s="26"/>
      <c r="D51" s="26"/>
      <c r="E51" s="26"/>
      <c r="F51" s="26"/>
      <c r="G51" s="26"/>
      <c r="H51" s="31" t="s">
        <v>59</v>
      </c>
      <c r="I51" s="18"/>
      <c r="J51" s="41" t="s">
        <v>43</v>
      </c>
      <c r="K51" s="18"/>
      <c r="L51" s="18"/>
      <c r="M51" s="18"/>
      <c r="N51" s="18"/>
      <c r="O51" s="18"/>
      <c r="P51" s="31" t="s">
        <v>59</v>
      </c>
      <c r="Q51" s="18"/>
    </row>
    <row r="52" spans="2:18" ht="24" customHeight="1">
      <c r="B52" s="77" t="s">
        <v>39</v>
      </c>
      <c r="C52" s="78"/>
      <c r="D52" s="78"/>
      <c r="E52" s="78"/>
      <c r="F52" s="75" t="str">
        <f>IFERROR(ROUNDDOWN(O21*24/10000,-I522),"")</f>
        <v/>
      </c>
      <c r="G52" s="76"/>
      <c r="H52" s="76"/>
      <c r="I52" s="26"/>
      <c r="J52" s="77" t="s">
        <v>41</v>
      </c>
      <c r="K52" s="78"/>
      <c r="L52" s="78"/>
      <c r="M52" s="78"/>
      <c r="N52" s="75">
        <v>500</v>
      </c>
      <c r="O52" s="76"/>
      <c r="P52" s="76"/>
      <c r="Q52" s="26"/>
    </row>
    <row r="53" spans="2:18" ht="24" customHeight="1">
      <c r="B53" s="77" t="s">
        <v>40</v>
      </c>
      <c r="C53" s="78"/>
      <c r="D53" s="78"/>
      <c r="E53" s="78"/>
      <c r="F53" s="75">
        <f>IF(F50="","",IF(F50="福祉貸付対象施設",VLOOKUP(F50,作業リスト!$C$2:$D$11,2,FALSE),ROUNDDOWN(VLOOKUP(F50,作業リスト!$C$2:$D$11,2,FALSE)/10000,-2)))</f>
        <v>4000</v>
      </c>
      <c r="G53" s="76"/>
      <c r="H53" s="76"/>
      <c r="I53" s="26"/>
      <c r="J53" s="26"/>
      <c r="K53" s="26"/>
      <c r="L53" s="26"/>
      <c r="M53" s="26"/>
      <c r="N53" s="26"/>
      <c r="O53" s="26"/>
      <c r="P53" s="26"/>
      <c r="Q53" s="26"/>
    </row>
    <row r="54" spans="2:18" ht="45" customHeight="1">
      <c r="B54" s="26"/>
      <c r="C54" s="27"/>
      <c r="D54" s="27"/>
      <c r="E54" s="27"/>
      <c r="F54" s="28"/>
      <c r="G54" s="29"/>
      <c r="H54" s="40" t="s">
        <v>46</v>
      </c>
      <c r="I54" s="26"/>
      <c r="J54" s="26"/>
      <c r="K54" s="27"/>
      <c r="L54" s="27"/>
      <c r="M54" s="27"/>
      <c r="N54" s="28"/>
      <c r="O54" s="29"/>
      <c r="P54" s="29"/>
      <c r="Q54" s="26"/>
    </row>
    <row r="55" spans="2:18" ht="45" customHeight="1">
      <c r="B55" s="26"/>
      <c r="C55" s="26"/>
      <c r="D55" s="26"/>
      <c r="E55" s="26"/>
      <c r="F55" s="26"/>
      <c r="G55" s="26"/>
      <c r="H55" s="26"/>
      <c r="I55" s="26"/>
      <c r="J55" s="26"/>
      <c r="K55" s="26"/>
      <c r="L55" s="30" t="s">
        <v>46</v>
      </c>
      <c r="M55" s="26"/>
      <c r="N55" s="26"/>
      <c r="O55" s="26"/>
      <c r="P55" s="26"/>
      <c r="Q55" s="26"/>
    </row>
    <row r="56" spans="2:18" ht="7.5" customHeight="1" thickBot="1">
      <c r="B56" s="8"/>
      <c r="C56" s="8"/>
      <c r="D56" s="8"/>
      <c r="E56" s="8"/>
      <c r="F56" s="8"/>
      <c r="G56" s="8"/>
      <c r="H56" s="8"/>
      <c r="I56" s="8"/>
      <c r="J56" s="8"/>
      <c r="K56" s="102"/>
      <c r="L56" s="102"/>
      <c r="M56" s="22"/>
      <c r="N56" s="22"/>
      <c r="O56" s="22"/>
      <c r="P56" s="12"/>
      <c r="Q56" s="19"/>
    </row>
    <row r="57" spans="2:18" ht="23.1" customHeight="1" thickTop="1" thickBot="1">
      <c r="B57" s="105" t="s">
        <v>7</v>
      </c>
      <c r="C57" s="106"/>
      <c r="D57" s="106"/>
      <c r="E57" s="106"/>
      <c r="F57" s="107"/>
      <c r="G57" s="8"/>
      <c r="H57" s="114" t="s">
        <v>5</v>
      </c>
      <c r="I57" s="115"/>
      <c r="J57" s="115"/>
      <c r="K57" s="115"/>
      <c r="L57" s="115"/>
      <c r="M57" s="115"/>
      <c r="N57" s="115"/>
      <c r="O57" s="115"/>
      <c r="P57" s="115"/>
      <c r="Q57" s="116"/>
    </row>
    <row r="58" spans="2:18" ht="24.95" customHeight="1" thickTop="1" thickBot="1">
      <c r="B58" s="108"/>
      <c r="C58" s="109"/>
      <c r="D58" s="109"/>
      <c r="E58" s="109"/>
      <c r="F58" s="110"/>
      <c r="G58" s="6"/>
      <c r="H58" s="117" t="s">
        <v>54</v>
      </c>
      <c r="I58" s="118"/>
      <c r="J58" s="118"/>
      <c r="K58" s="118"/>
      <c r="L58" s="119"/>
      <c r="M58" s="117" t="s">
        <v>47</v>
      </c>
      <c r="N58" s="118"/>
      <c r="O58" s="118"/>
      <c r="P58" s="118"/>
      <c r="Q58" s="119"/>
    </row>
    <row r="59" spans="2:18" ht="59.25" customHeight="1" thickTop="1" thickBot="1">
      <c r="B59" s="111"/>
      <c r="C59" s="112"/>
      <c r="D59" s="112"/>
      <c r="E59" s="112"/>
      <c r="F59" s="113"/>
      <c r="G59" s="8"/>
      <c r="H59" s="120" t="str">
        <f>IF(O22="","",IF(OR(O22="融資対象外",N44="融資対象外"),"融資対象外※上記要件をご確認ください","有担保のお申込みをご希望の場合は、事前にご連絡ください。"))</f>
        <v/>
      </c>
      <c r="I59" s="121"/>
      <c r="J59" s="121"/>
      <c r="K59" s="121"/>
      <c r="L59" s="122"/>
      <c r="M59" s="120" t="str">
        <f>IF(O22="","",IF(OR(O22="融資対象外",N44="融資対象外"),"融資対象外※上記要件をご確認ください",MIN(MIN(F52:H53),MAX(N52:P53))))</f>
        <v/>
      </c>
      <c r="N59" s="121"/>
      <c r="O59" s="121"/>
      <c r="P59" s="121"/>
      <c r="Q59" s="122"/>
    </row>
    <row r="60" spans="2:18" ht="40.5" customHeight="1" thickTop="1" thickBot="1">
      <c r="B60" s="9"/>
      <c r="C60" s="9"/>
      <c r="D60" s="9"/>
      <c r="E60" s="9"/>
      <c r="F60" s="9"/>
      <c r="G60" s="9"/>
      <c r="H60" s="103" t="s">
        <v>55</v>
      </c>
      <c r="I60" s="104"/>
      <c r="J60" s="104"/>
      <c r="K60" s="104"/>
      <c r="L60" s="104"/>
      <c r="M60" s="104"/>
      <c r="N60" s="104"/>
      <c r="O60" s="104"/>
      <c r="P60" s="104"/>
      <c r="Q60" s="104"/>
    </row>
    <row r="61" spans="2:18" ht="22.5" customHeight="1" thickTop="1">
      <c r="B61" s="20"/>
      <c r="C61" s="20"/>
      <c r="D61" s="20"/>
      <c r="E61" s="20"/>
      <c r="F61" s="20"/>
      <c r="G61" s="20"/>
      <c r="H61" s="20"/>
      <c r="I61" s="20"/>
      <c r="J61" s="20"/>
      <c r="K61" s="20"/>
      <c r="L61" s="11"/>
      <c r="M61" s="68" t="s">
        <v>90</v>
      </c>
      <c r="N61" s="69"/>
      <c r="O61" s="69"/>
      <c r="P61" s="69"/>
      <c r="Q61" s="70"/>
    </row>
    <row r="62" spans="2:18" ht="45" customHeight="1" thickBot="1">
      <c r="B62" s="20"/>
      <c r="C62" s="20"/>
      <c r="D62" s="20"/>
      <c r="E62" s="20"/>
      <c r="F62" s="20"/>
      <c r="G62" s="20"/>
      <c r="H62" s="20"/>
      <c r="I62" s="20"/>
      <c r="J62" s="20"/>
      <c r="K62" s="20"/>
      <c r="L62" s="10"/>
      <c r="M62" s="71"/>
      <c r="N62" s="72"/>
      <c r="O62" s="72"/>
      <c r="P62" s="72"/>
      <c r="Q62" s="73"/>
      <c r="R62" s="35"/>
    </row>
    <row r="63" spans="2:18" ht="12.75" customHeight="1" thickTop="1">
      <c r="B63" s="20"/>
      <c r="C63" s="20"/>
      <c r="D63" s="20"/>
      <c r="E63" s="20"/>
      <c r="F63" s="20"/>
      <c r="G63" s="20"/>
      <c r="H63" s="20"/>
      <c r="I63" s="20"/>
      <c r="J63" s="20"/>
      <c r="K63" s="20"/>
      <c r="L63" s="10"/>
      <c r="M63" s="32"/>
      <c r="N63" s="32"/>
      <c r="O63" s="32"/>
      <c r="P63" s="32"/>
      <c r="Q63" s="32"/>
    </row>
    <row r="64" spans="2:18" ht="41.25" customHeight="1">
      <c r="B64" s="74" t="s">
        <v>75</v>
      </c>
      <c r="C64" s="74"/>
      <c r="D64" s="74"/>
      <c r="E64" s="74"/>
      <c r="F64" s="74"/>
      <c r="G64" s="74"/>
      <c r="H64" s="74"/>
      <c r="I64" s="74"/>
      <c r="J64" s="74"/>
      <c r="K64" s="74"/>
      <c r="L64" s="74"/>
      <c r="M64" s="74"/>
      <c r="N64" s="74"/>
      <c r="O64" s="74"/>
      <c r="P64" s="74"/>
      <c r="Q64" s="74"/>
    </row>
    <row r="65" spans="2:17" ht="28.5" customHeight="1">
      <c r="B65" s="16"/>
      <c r="C65" s="16"/>
      <c r="D65" s="16"/>
      <c r="E65" s="16"/>
      <c r="F65" s="16"/>
      <c r="G65" s="16"/>
      <c r="H65" s="16"/>
      <c r="I65" s="16"/>
      <c r="J65" s="16"/>
      <c r="K65" s="16"/>
      <c r="L65" s="16"/>
      <c r="M65" s="16"/>
      <c r="N65" s="16"/>
      <c r="O65" s="16"/>
      <c r="P65" s="16"/>
      <c r="Q65" s="16"/>
    </row>
    <row r="66" spans="2:17" s="2" customFormat="1" ht="20.100000000000001" customHeight="1">
      <c r="C66" s="3"/>
      <c r="D66" s="3"/>
    </row>
    <row r="67" spans="2:17" s="2" customFormat="1">
      <c r="C67" s="3"/>
      <c r="D67" s="3"/>
    </row>
    <row r="68" spans="2:17" s="2" customFormat="1">
      <c r="C68" s="3"/>
      <c r="D68" s="3"/>
    </row>
    <row r="69" spans="2:17" s="2" customFormat="1">
      <c r="C69" s="3"/>
      <c r="D69" s="3"/>
    </row>
    <row r="70" spans="2:17" s="2" customFormat="1">
      <c r="C70" s="3"/>
      <c r="D70" s="3"/>
    </row>
    <row r="71" spans="2:17" s="2" customFormat="1">
      <c r="C71" s="3"/>
      <c r="D71" s="3"/>
    </row>
    <row r="72" spans="2:17" s="2" customFormat="1">
      <c r="C72" s="3"/>
      <c r="D72" s="3"/>
    </row>
    <row r="73" spans="2:17" s="2" customFormat="1">
      <c r="C73" s="3"/>
      <c r="D73" s="3"/>
    </row>
    <row r="74" spans="2:17" s="2" customFormat="1" ht="17.25" customHeight="1">
      <c r="C74" s="3"/>
      <c r="D74" s="3"/>
    </row>
    <row r="75" spans="2:17" s="2" customFormat="1" ht="17.25" customHeight="1">
      <c r="C75" s="3"/>
      <c r="D75" s="3"/>
    </row>
    <row r="76" spans="2:17" s="2" customFormat="1" ht="17.25" customHeight="1">
      <c r="C76" s="3"/>
      <c r="D76" s="3"/>
    </row>
    <row r="77" spans="2:17" s="2" customFormat="1">
      <c r="C77" s="3"/>
      <c r="D77" s="3"/>
    </row>
    <row r="78" spans="2:17" s="2" customFormat="1" hidden="1">
      <c r="C78" s="3"/>
      <c r="D78" s="3"/>
    </row>
    <row r="79" spans="2:17" s="2" customFormat="1">
      <c r="C79" s="3"/>
      <c r="D79" s="3"/>
    </row>
    <row r="80" spans="2:17" s="2" customFormat="1">
      <c r="C80" s="3"/>
      <c r="D80" s="3"/>
    </row>
    <row r="81" spans="3:24">
      <c r="C81" s="2"/>
      <c r="D81" s="2"/>
      <c r="R81" s="2"/>
      <c r="S81" s="2"/>
      <c r="T81" s="2"/>
      <c r="U81" s="2"/>
      <c r="V81" s="2"/>
      <c r="W81" s="2"/>
      <c r="X81" s="2"/>
    </row>
    <row r="82" spans="3:24">
      <c r="C82" s="2"/>
      <c r="D82" s="2"/>
      <c r="R82" s="2"/>
      <c r="S82" s="2"/>
      <c r="T82" s="2"/>
      <c r="U82" s="2"/>
      <c r="V82" s="2"/>
      <c r="W82" s="2"/>
      <c r="X82" s="2"/>
    </row>
    <row r="83" spans="3:24">
      <c r="C83" s="2"/>
      <c r="D83" s="2"/>
      <c r="R83" s="2"/>
      <c r="S83" s="2"/>
      <c r="T83" s="2"/>
      <c r="U83" s="2"/>
      <c r="V83" s="2"/>
      <c r="W83" s="2"/>
      <c r="X83" s="2"/>
    </row>
    <row r="84" spans="3:24" hidden="1">
      <c r="C84" s="2"/>
      <c r="D84" s="2"/>
      <c r="R84" s="2"/>
      <c r="S84" s="2"/>
      <c r="T84" s="2"/>
      <c r="U84" s="2"/>
      <c r="V84" s="2"/>
      <c r="W84" s="2"/>
      <c r="X84" s="2"/>
    </row>
    <row r="85" spans="3:24">
      <c r="C85" s="2"/>
      <c r="D85" s="2"/>
      <c r="R85" s="2"/>
      <c r="S85" s="2"/>
      <c r="T85" s="2"/>
      <c r="U85" s="2"/>
      <c r="V85" s="2"/>
      <c r="W85" s="2"/>
      <c r="X85" s="2"/>
    </row>
    <row r="86" spans="3:24">
      <c r="C86" s="2"/>
      <c r="D86" s="2"/>
      <c r="R86" s="2"/>
      <c r="S86" s="2"/>
      <c r="T86" s="2"/>
      <c r="U86" s="2"/>
      <c r="V86" s="2"/>
      <c r="W86" s="2"/>
      <c r="X86" s="2"/>
    </row>
    <row r="87" spans="3:24">
      <c r="C87" s="2"/>
      <c r="D87" s="2"/>
      <c r="R87" s="2"/>
      <c r="S87" s="2"/>
      <c r="T87" s="2"/>
      <c r="U87" s="2"/>
      <c r="V87" s="2"/>
      <c r="W87" s="2"/>
      <c r="X87" s="2"/>
    </row>
    <row r="88" spans="3:24">
      <c r="C88" s="2"/>
      <c r="D88" s="2"/>
      <c r="R88" s="2"/>
      <c r="S88" s="2"/>
      <c r="T88" s="2"/>
      <c r="U88" s="2"/>
      <c r="V88" s="2"/>
      <c r="W88" s="2"/>
      <c r="X88" s="2"/>
    </row>
    <row r="89" spans="3:24">
      <c r="C89" s="2"/>
      <c r="D89" s="2"/>
      <c r="R89" s="2"/>
      <c r="S89" s="2"/>
      <c r="T89" s="2"/>
      <c r="U89" s="2"/>
      <c r="V89" s="2"/>
      <c r="W89" s="2"/>
      <c r="X89" s="2"/>
    </row>
    <row r="93" spans="3:24">
      <c r="C93" s="2"/>
      <c r="D93" s="2"/>
      <c r="R93" s="2"/>
      <c r="S93" s="2"/>
      <c r="T93" s="2"/>
      <c r="U93" s="2"/>
      <c r="V93" s="2"/>
      <c r="W93" s="2"/>
      <c r="X93" s="2"/>
    </row>
    <row r="94" spans="3:24" hidden="1">
      <c r="C94" s="2"/>
      <c r="D94" s="2"/>
      <c r="R94" s="2"/>
      <c r="S94" s="2"/>
      <c r="T94" s="2"/>
      <c r="U94" s="2"/>
      <c r="V94" s="2"/>
      <c r="W94" s="2"/>
      <c r="X94" s="2"/>
    </row>
    <row r="95" spans="3:24">
      <c r="C95" s="2"/>
      <c r="D95" s="2"/>
      <c r="R95" s="2"/>
      <c r="S95" s="2"/>
      <c r="T95" s="2"/>
      <c r="U95" s="2"/>
      <c r="V95" s="2"/>
      <c r="W95" s="2"/>
      <c r="X95" s="2"/>
    </row>
    <row r="96" spans="3:24">
      <c r="C96" s="2"/>
      <c r="D96" s="2"/>
      <c r="R96" s="2"/>
      <c r="S96" s="2"/>
      <c r="T96" s="2"/>
      <c r="U96" s="2"/>
      <c r="V96" s="2"/>
      <c r="W96" s="2"/>
      <c r="X96" s="2"/>
    </row>
    <row r="97" spans="3:24">
      <c r="C97" s="2"/>
      <c r="D97" s="2"/>
      <c r="R97" s="2"/>
      <c r="S97" s="2"/>
      <c r="T97" s="2"/>
      <c r="U97" s="2"/>
      <c r="V97" s="2"/>
      <c r="W97" s="2"/>
      <c r="X97" s="2"/>
    </row>
    <row r="98" spans="3:24">
      <c r="C98" s="2"/>
      <c r="D98" s="2"/>
      <c r="R98" s="2"/>
      <c r="S98" s="2"/>
      <c r="T98" s="2"/>
      <c r="U98" s="2"/>
      <c r="V98" s="2"/>
      <c r="W98" s="2"/>
      <c r="X98" s="2"/>
    </row>
    <row r="99" spans="3:24">
      <c r="C99" s="2"/>
      <c r="D99" s="2"/>
      <c r="R99" s="2"/>
      <c r="S99" s="2"/>
      <c r="T99" s="2"/>
      <c r="U99" s="2"/>
      <c r="V99" s="2"/>
      <c r="W99" s="2"/>
      <c r="X99" s="2"/>
    </row>
    <row r="100" spans="3:24">
      <c r="C100" s="2"/>
      <c r="D100" s="2"/>
      <c r="R100" s="2"/>
      <c r="S100" s="2"/>
      <c r="T100" s="2"/>
      <c r="U100" s="2"/>
      <c r="V100" s="2"/>
      <c r="W100" s="2"/>
      <c r="X100" s="2"/>
    </row>
    <row r="101" spans="3:24">
      <c r="C101" s="2"/>
      <c r="D101" s="2"/>
      <c r="R101" s="2"/>
      <c r="S101" s="2"/>
      <c r="T101" s="2"/>
      <c r="U101" s="2"/>
      <c r="V101" s="2"/>
      <c r="W101" s="2"/>
      <c r="X101" s="2"/>
    </row>
    <row r="102" spans="3:24">
      <c r="C102" s="2"/>
      <c r="D102" s="2"/>
      <c r="R102" s="2"/>
      <c r="S102" s="2"/>
      <c r="T102" s="2"/>
      <c r="U102" s="2"/>
      <c r="V102" s="2"/>
      <c r="W102" s="2"/>
      <c r="X102" s="2"/>
    </row>
    <row r="103" spans="3:24">
      <c r="C103" s="2"/>
      <c r="D103" s="2"/>
      <c r="R103" s="2"/>
      <c r="S103" s="2"/>
      <c r="T103" s="2"/>
      <c r="U103" s="2"/>
      <c r="V103" s="2"/>
      <c r="W103" s="2"/>
      <c r="X103" s="2"/>
    </row>
    <row r="104" spans="3:24">
      <c r="C104" s="2"/>
      <c r="D104" s="2"/>
      <c r="R104" s="2"/>
      <c r="S104" s="2"/>
      <c r="T104" s="2"/>
      <c r="U104" s="2"/>
      <c r="V104" s="2"/>
      <c r="W104" s="2"/>
      <c r="X104" s="2"/>
    </row>
    <row r="105" spans="3:24" hidden="1">
      <c r="C105" s="2"/>
      <c r="D105" s="2"/>
      <c r="R105" s="2"/>
      <c r="S105" s="2"/>
      <c r="T105" s="2"/>
      <c r="U105" s="2"/>
      <c r="V105" s="2"/>
      <c r="W105" s="2"/>
      <c r="X105" s="2"/>
    </row>
    <row r="106" spans="3:24">
      <c r="C106" s="2"/>
      <c r="D106" s="2"/>
      <c r="R106" s="2"/>
      <c r="S106" s="2"/>
      <c r="T106" s="2"/>
      <c r="U106" s="2"/>
      <c r="V106" s="2"/>
      <c r="W106" s="2"/>
      <c r="X106" s="2"/>
    </row>
    <row r="108" spans="3:24" hidden="1">
      <c r="C108" s="2"/>
      <c r="D108" s="2"/>
      <c r="R108" s="2"/>
      <c r="S108" s="2"/>
      <c r="T108" s="2"/>
      <c r="U108" s="2"/>
      <c r="V108" s="2"/>
      <c r="W108" s="2"/>
      <c r="X108" s="2"/>
    </row>
    <row r="109" spans="3:24">
      <c r="C109" s="2"/>
      <c r="D109" s="2"/>
      <c r="R109" s="2"/>
      <c r="S109" s="2"/>
      <c r="T109" s="2"/>
      <c r="U109" s="2"/>
      <c r="V109" s="2"/>
      <c r="W109" s="2"/>
      <c r="X109" s="2"/>
    </row>
    <row r="110" spans="3:24">
      <c r="C110" s="2"/>
      <c r="D110" s="2"/>
      <c r="R110" s="2"/>
      <c r="S110" s="2"/>
      <c r="T110" s="2"/>
      <c r="U110" s="2"/>
      <c r="V110" s="2"/>
      <c r="W110" s="2"/>
      <c r="X110" s="2"/>
    </row>
    <row r="111" spans="3:24">
      <c r="C111" s="2"/>
      <c r="D111" s="2"/>
      <c r="R111" s="2"/>
      <c r="S111" s="2"/>
      <c r="T111" s="2"/>
      <c r="U111" s="2"/>
      <c r="V111" s="2"/>
      <c r="W111" s="2"/>
      <c r="X111" s="2"/>
    </row>
    <row r="112" spans="3:24">
      <c r="C112" s="2"/>
      <c r="D112" s="2"/>
      <c r="R112" s="2"/>
      <c r="S112" s="2"/>
      <c r="T112" s="2"/>
      <c r="U112" s="2"/>
      <c r="V112" s="2"/>
      <c r="W112" s="2"/>
      <c r="X112" s="2"/>
    </row>
    <row r="113" spans="3:24">
      <c r="C113" s="2"/>
      <c r="D113" s="2"/>
      <c r="R113" s="2"/>
      <c r="S113" s="2"/>
      <c r="T113" s="2"/>
      <c r="U113" s="2"/>
      <c r="V113" s="2"/>
      <c r="W113" s="2"/>
      <c r="X113" s="2"/>
    </row>
    <row r="114" spans="3:24">
      <c r="C114" s="2"/>
      <c r="D114" s="2"/>
      <c r="R114" s="2"/>
      <c r="S114" s="2"/>
      <c r="T114" s="2"/>
      <c r="U114" s="2"/>
      <c r="V114" s="2"/>
      <c r="W114" s="2"/>
      <c r="X114" s="2"/>
    </row>
    <row r="116" spans="3:24" hidden="1">
      <c r="C116" s="2"/>
      <c r="D116" s="2"/>
      <c r="R116" s="2"/>
      <c r="S116" s="2"/>
      <c r="T116" s="2"/>
      <c r="U116" s="2"/>
      <c r="V116" s="2"/>
      <c r="W116" s="2"/>
      <c r="X116" s="2"/>
    </row>
    <row r="117" spans="3:24">
      <c r="C117" s="2"/>
      <c r="D117" s="2"/>
      <c r="R117" s="2"/>
      <c r="S117" s="2"/>
      <c r="T117" s="2"/>
      <c r="U117" s="2"/>
      <c r="V117" s="2"/>
      <c r="W117" s="2"/>
      <c r="X117" s="2"/>
    </row>
    <row r="118" spans="3:24">
      <c r="C118" s="2"/>
      <c r="D118" s="2"/>
      <c r="R118" s="2"/>
      <c r="S118" s="2"/>
      <c r="T118" s="2"/>
      <c r="U118" s="2"/>
      <c r="V118" s="2"/>
      <c r="W118" s="2"/>
      <c r="X118" s="2"/>
    </row>
    <row r="119" spans="3:24">
      <c r="C119" s="2"/>
      <c r="D119" s="2"/>
      <c r="R119" s="2"/>
      <c r="S119" s="2"/>
      <c r="T119" s="2"/>
      <c r="U119" s="2"/>
      <c r="V119" s="2"/>
      <c r="W119" s="2"/>
      <c r="X119" s="2"/>
    </row>
    <row r="120" spans="3:24" hidden="1">
      <c r="C120" s="2"/>
      <c r="D120" s="2"/>
      <c r="R120" s="2"/>
      <c r="S120" s="2"/>
      <c r="T120" s="2"/>
      <c r="U120" s="2"/>
      <c r="V120" s="2"/>
      <c r="W120" s="2"/>
      <c r="X120" s="2"/>
    </row>
    <row r="121" spans="3:24">
      <c r="C121" s="2"/>
      <c r="D121" s="2"/>
      <c r="R121" s="2"/>
      <c r="S121" s="2"/>
      <c r="T121" s="2"/>
      <c r="U121" s="2"/>
      <c r="V121" s="2"/>
      <c r="W121" s="2"/>
      <c r="X121" s="2"/>
    </row>
    <row r="122" spans="3:24">
      <c r="C122" s="2"/>
      <c r="D122" s="2"/>
      <c r="R122" s="2"/>
      <c r="S122" s="2"/>
      <c r="T122" s="2"/>
      <c r="U122" s="2"/>
      <c r="V122" s="2"/>
      <c r="W122" s="2"/>
      <c r="X122" s="2"/>
    </row>
    <row r="123" spans="3:24">
      <c r="C123" s="2"/>
      <c r="D123" s="2"/>
      <c r="R123" s="2"/>
      <c r="S123" s="2"/>
      <c r="T123" s="2"/>
      <c r="U123" s="2"/>
      <c r="V123" s="2"/>
      <c r="W123" s="2"/>
      <c r="X123" s="2"/>
    </row>
    <row r="124" spans="3:24">
      <c r="C124" s="2"/>
      <c r="D124" s="2"/>
      <c r="R124" s="2"/>
      <c r="S124" s="2"/>
      <c r="T124" s="2"/>
      <c r="U124" s="2"/>
      <c r="V124" s="2"/>
      <c r="W124" s="2"/>
      <c r="X124" s="2"/>
    </row>
    <row r="125" spans="3:24">
      <c r="C125" s="2"/>
      <c r="D125" s="2"/>
      <c r="R125" s="2"/>
      <c r="S125" s="2"/>
      <c r="T125" s="2"/>
      <c r="U125" s="2"/>
      <c r="V125" s="2"/>
      <c r="W125" s="2"/>
      <c r="X125" s="2"/>
    </row>
    <row r="126" spans="3:24">
      <c r="C126" s="2"/>
      <c r="D126" s="2"/>
      <c r="R126" s="2"/>
      <c r="S126" s="2"/>
      <c r="T126" s="2"/>
      <c r="U126" s="2"/>
      <c r="V126" s="2"/>
      <c r="W126" s="2"/>
      <c r="X126" s="2"/>
    </row>
    <row r="127" spans="3:24">
      <c r="C127" s="2"/>
      <c r="D127" s="2"/>
      <c r="R127" s="2"/>
      <c r="S127" s="2"/>
      <c r="T127" s="2"/>
      <c r="U127" s="2"/>
      <c r="V127" s="2"/>
      <c r="W127" s="2"/>
      <c r="X127" s="2"/>
    </row>
    <row r="128" spans="3:24">
      <c r="C128" s="2"/>
      <c r="D128" s="2"/>
      <c r="R128" s="2"/>
      <c r="S128" s="2"/>
      <c r="T128" s="2"/>
      <c r="U128" s="2"/>
      <c r="V128" s="2"/>
      <c r="W128" s="2"/>
      <c r="X128" s="2"/>
    </row>
    <row r="129" spans="3:24">
      <c r="C129" s="2"/>
      <c r="D129" s="2"/>
      <c r="R129" s="2"/>
      <c r="S129" s="2"/>
      <c r="T129" s="2"/>
      <c r="U129" s="2"/>
      <c r="V129" s="2"/>
      <c r="W129" s="2"/>
      <c r="X129" s="2"/>
    </row>
    <row r="130" spans="3:24">
      <c r="C130" s="2"/>
      <c r="D130" s="2"/>
      <c r="R130" s="2"/>
      <c r="S130" s="2"/>
      <c r="T130" s="2"/>
      <c r="U130" s="2"/>
      <c r="V130" s="2"/>
      <c r="W130" s="2"/>
      <c r="X130" s="2"/>
    </row>
    <row r="132" spans="3:24" hidden="1">
      <c r="C132" s="2"/>
      <c r="D132" s="2"/>
      <c r="R132" s="2"/>
      <c r="S132" s="2"/>
      <c r="T132" s="2"/>
      <c r="U132" s="2"/>
      <c r="V132" s="2"/>
      <c r="W132" s="2"/>
      <c r="X132" s="2"/>
    </row>
    <row r="133" spans="3:24">
      <c r="C133" s="2"/>
      <c r="D133" s="2"/>
      <c r="R133" s="2"/>
      <c r="S133" s="2"/>
      <c r="T133" s="2"/>
      <c r="U133" s="2"/>
      <c r="V133" s="2"/>
      <c r="W133" s="2"/>
      <c r="X133" s="2"/>
    </row>
    <row r="134" spans="3:24">
      <c r="C134" s="2"/>
      <c r="D134" s="2"/>
      <c r="R134" s="2"/>
      <c r="S134" s="2"/>
      <c r="T134" s="2"/>
      <c r="U134" s="2"/>
      <c r="V134" s="2"/>
      <c r="W134" s="2"/>
      <c r="X134" s="2"/>
    </row>
    <row r="135" spans="3:24" hidden="1">
      <c r="C135" s="2"/>
      <c r="D135" s="2"/>
      <c r="R135" s="2"/>
      <c r="S135" s="2"/>
      <c r="T135" s="2"/>
      <c r="U135" s="2"/>
      <c r="V135" s="2"/>
      <c r="W135" s="2"/>
      <c r="X135" s="2"/>
    </row>
    <row r="136" spans="3:24">
      <c r="C136" s="2"/>
      <c r="D136" s="2"/>
      <c r="R136" s="2"/>
      <c r="S136" s="2"/>
      <c r="T136" s="2"/>
      <c r="U136" s="2"/>
      <c r="V136" s="2"/>
      <c r="W136" s="2"/>
      <c r="X136" s="2"/>
    </row>
    <row r="137" spans="3:24">
      <c r="C137" s="2"/>
      <c r="D137" s="2"/>
      <c r="R137" s="2"/>
      <c r="S137" s="2"/>
      <c r="T137" s="2"/>
      <c r="U137" s="2"/>
      <c r="V137" s="2"/>
      <c r="W137" s="2"/>
      <c r="X137" s="2"/>
    </row>
    <row r="138" spans="3:24">
      <c r="C138" s="2"/>
      <c r="D138" s="2"/>
      <c r="R138" s="2"/>
      <c r="S138" s="2"/>
      <c r="T138" s="2"/>
      <c r="U138" s="2"/>
      <c r="V138" s="2"/>
      <c r="W138" s="2"/>
      <c r="X138" s="2"/>
    </row>
    <row r="139" spans="3:24">
      <c r="C139" s="2"/>
      <c r="D139" s="2"/>
      <c r="R139" s="2"/>
      <c r="S139" s="2"/>
      <c r="T139" s="2"/>
      <c r="U139" s="2"/>
      <c r="V139" s="2"/>
      <c r="W139" s="2"/>
      <c r="X139" s="2"/>
    </row>
    <row r="140" spans="3:24">
      <c r="C140" s="2"/>
      <c r="D140" s="2"/>
      <c r="R140" s="2"/>
      <c r="S140" s="2"/>
      <c r="T140" s="2"/>
      <c r="U140" s="2"/>
      <c r="V140" s="2"/>
      <c r="W140" s="2"/>
      <c r="X140" s="2"/>
    </row>
    <row r="141" spans="3:24">
      <c r="C141" s="2"/>
      <c r="D141" s="2"/>
      <c r="R141" s="2"/>
      <c r="S141" s="2"/>
      <c r="T141" s="2"/>
      <c r="U141" s="2"/>
      <c r="V141" s="2"/>
      <c r="W141" s="2"/>
      <c r="X141" s="2"/>
    </row>
    <row r="142" spans="3:24">
      <c r="C142" s="2"/>
      <c r="D142" s="2"/>
      <c r="R142" s="2"/>
      <c r="S142" s="2"/>
      <c r="T142" s="2"/>
      <c r="U142" s="2"/>
      <c r="V142" s="2"/>
      <c r="W142" s="2"/>
      <c r="X142" s="2"/>
    </row>
    <row r="143" spans="3:24">
      <c r="C143" s="2"/>
      <c r="D143" s="2"/>
      <c r="R143" s="2"/>
      <c r="S143" s="2"/>
      <c r="T143" s="2"/>
      <c r="U143" s="2"/>
      <c r="V143" s="2"/>
      <c r="W143" s="2"/>
      <c r="X143" s="2"/>
    </row>
    <row r="144" spans="3:24">
      <c r="C144" s="2"/>
      <c r="D144" s="2"/>
      <c r="R144" s="2"/>
      <c r="S144" s="2"/>
      <c r="T144" s="2"/>
      <c r="U144" s="2"/>
      <c r="V144" s="2"/>
      <c r="W144" s="2"/>
      <c r="X144" s="2"/>
    </row>
    <row r="145" spans="3:24">
      <c r="C145" s="2"/>
      <c r="D145" s="2"/>
      <c r="R145" s="2"/>
      <c r="S145" s="2"/>
      <c r="T145" s="2"/>
      <c r="U145" s="2"/>
      <c r="V145" s="2"/>
      <c r="W145" s="2"/>
      <c r="X145" s="2"/>
    </row>
    <row r="146" spans="3:24">
      <c r="C146" s="2"/>
      <c r="D146" s="2"/>
      <c r="R146" s="2"/>
      <c r="S146" s="2"/>
      <c r="T146" s="2"/>
      <c r="U146" s="2"/>
      <c r="V146" s="2"/>
      <c r="W146" s="2"/>
      <c r="X146" s="2"/>
    </row>
    <row r="148" spans="3:24">
      <c r="C148" s="2"/>
      <c r="D148" s="2"/>
      <c r="R148" s="2"/>
      <c r="S148" s="2"/>
      <c r="T148" s="2"/>
      <c r="U148" s="2"/>
      <c r="V148" s="2"/>
      <c r="W148" s="2"/>
      <c r="X148" s="2"/>
    </row>
    <row r="149" spans="3:24">
      <c r="C149" s="2"/>
      <c r="D149" s="2"/>
      <c r="R149" s="2"/>
      <c r="S149" s="2"/>
      <c r="T149" s="2"/>
      <c r="U149" s="2"/>
      <c r="V149" s="2"/>
      <c r="W149" s="2"/>
      <c r="X149" s="2"/>
    </row>
    <row r="151" spans="3:24">
      <c r="C151" s="2"/>
      <c r="D151" s="2"/>
      <c r="R151" s="2"/>
      <c r="S151" s="2"/>
      <c r="T151" s="2"/>
      <c r="U151" s="2"/>
      <c r="V151" s="2"/>
      <c r="W151" s="2"/>
      <c r="X151" s="2"/>
    </row>
    <row r="152" spans="3:24">
      <c r="C152" s="2"/>
      <c r="D152" s="2"/>
      <c r="R152" s="2"/>
      <c r="S152" s="2"/>
      <c r="T152" s="2"/>
      <c r="U152" s="2"/>
      <c r="V152" s="2"/>
      <c r="W152" s="2"/>
      <c r="X152" s="2"/>
    </row>
    <row r="153" spans="3:24">
      <c r="C153" s="2"/>
      <c r="D153" s="2"/>
      <c r="R153" s="2"/>
      <c r="S153" s="2"/>
      <c r="T153" s="2"/>
      <c r="U153" s="2"/>
      <c r="V153" s="2"/>
      <c r="W153" s="2"/>
      <c r="X153" s="2"/>
    </row>
    <row r="154" spans="3:24">
      <c r="C154" s="2"/>
      <c r="D154" s="2"/>
      <c r="R154" s="2"/>
      <c r="S154" s="2"/>
      <c r="T154" s="2"/>
      <c r="U154" s="2"/>
      <c r="V154" s="2"/>
      <c r="W154" s="2"/>
      <c r="X154" s="2"/>
    </row>
    <row r="155" spans="3:24" ht="17.25" customHeight="1">
      <c r="C155" s="2"/>
      <c r="D155" s="2"/>
      <c r="R155" s="2"/>
      <c r="S155" s="2"/>
      <c r="T155" s="2"/>
      <c r="U155" s="2"/>
      <c r="V155" s="2"/>
      <c r="W155" s="2"/>
      <c r="X155" s="2"/>
    </row>
    <row r="156" spans="3:24">
      <c r="C156" s="2"/>
      <c r="D156" s="2"/>
      <c r="R156" s="2"/>
      <c r="S156" s="2"/>
      <c r="T156" s="2"/>
      <c r="U156" s="2"/>
      <c r="V156" s="2"/>
      <c r="W156" s="2"/>
      <c r="X156" s="2"/>
    </row>
    <row r="157" spans="3:24">
      <c r="C157" s="2"/>
      <c r="D157" s="2"/>
      <c r="R157" s="2"/>
      <c r="S157" s="2"/>
      <c r="T157" s="2"/>
      <c r="U157" s="2"/>
      <c r="V157" s="2"/>
      <c r="W157" s="2"/>
      <c r="X157" s="2"/>
    </row>
    <row r="158" spans="3:24">
      <c r="C158" s="2"/>
      <c r="D158" s="2"/>
      <c r="R158" s="2"/>
      <c r="S158" s="2"/>
      <c r="T158" s="2"/>
      <c r="U158" s="2"/>
      <c r="V158" s="2"/>
      <c r="W158" s="2"/>
      <c r="X158" s="2"/>
    </row>
    <row r="159" spans="3:24">
      <c r="C159" s="2"/>
      <c r="D159" s="2"/>
      <c r="R159" s="2"/>
      <c r="S159" s="2"/>
      <c r="T159" s="2"/>
      <c r="U159" s="2"/>
      <c r="V159" s="2"/>
      <c r="W159" s="2"/>
      <c r="X159" s="2"/>
    </row>
    <row r="160" spans="3:24" ht="17.25" customHeight="1">
      <c r="C160" s="2"/>
      <c r="D160" s="2"/>
      <c r="R160" s="2"/>
      <c r="S160" s="2"/>
      <c r="T160" s="2"/>
      <c r="U160" s="2"/>
      <c r="V160" s="2"/>
      <c r="W160" s="2"/>
      <c r="X160" s="2"/>
    </row>
    <row r="161" spans="3:24">
      <c r="C161" s="2"/>
      <c r="D161" s="2"/>
      <c r="R161" s="2"/>
      <c r="S161" s="2"/>
      <c r="T161" s="2"/>
      <c r="U161" s="2"/>
      <c r="V161" s="2"/>
      <c r="W161" s="2"/>
      <c r="X161" s="2"/>
    </row>
    <row r="162" spans="3:24">
      <c r="C162" s="2"/>
      <c r="D162" s="2"/>
      <c r="R162" s="2"/>
      <c r="S162" s="2"/>
      <c r="T162" s="2"/>
      <c r="U162" s="2"/>
      <c r="V162" s="2"/>
      <c r="W162" s="2"/>
      <c r="X162" s="2"/>
    </row>
    <row r="164" spans="3:24">
      <c r="C164" s="2"/>
      <c r="D164" s="2"/>
      <c r="R164" s="2"/>
      <c r="S164" s="2"/>
      <c r="T164" s="2"/>
      <c r="U164" s="2"/>
      <c r="V164" s="2"/>
      <c r="W164" s="2"/>
      <c r="X164" s="2"/>
    </row>
    <row r="165" spans="3:24">
      <c r="C165" s="2"/>
      <c r="D165" s="2"/>
      <c r="R165" s="2"/>
      <c r="S165" s="2"/>
      <c r="T165" s="2"/>
      <c r="U165" s="2"/>
      <c r="V165" s="2"/>
      <c r="W165" s="2"/>
      <c r="X165" s="2"/>
    </row>
    <row r="166" spans="3:24">
      <c r="C166" s="2"/>
      <c r="D166" s="2"/>
      <c r="R166" s="2"/>
      <c r="S166" s="2"/>
      <c r="T166" s="2"/>
      <c r="U166" s="2"/>
      <c r="V166" s="2"/>
      <c r="W166" s="2"/>
      <c r="X166" s="2"/>
    </row>
    <row r="167" spans="3:24">
      <c r="C167" s="2"/>
      <c r="D167" s="2"/>
      <c r="R167" s="2"/>
      <c r="S167" s="2"/>
      <c r="T167" s="2"/>
      <c r="U167" s="2"/>
      <c r="V167" s="2"/>
      <c r="W167" s="2"/>
      <c r="X167" s="2"/>
    </row>
    <row r="168" spans="3:24" ht="17.25" customHeight="1">
      <c r="C168" s="2"/>
      <c r="D168" s="2"/>
      <c r="R168" s="2"/>
      <c r="S168" s="2"/>
      <c r="T168" s="2"/>
      <c r="U168" s="2"/>
      <c r="V168" s="2"/>
      <c r="W168" s="2"/>
      <c r="X168" s="2"/>
    </row>
    <row r="169" spans="3:24" ht="17.25" customHeight="1">
      <c r="C169" s="2"/>
      <c r="D169" s="2"/>
      <c r="R169" s="2"/>
      <c r="S169" s="2"/>
      <c r="T169" s="2"/>
      <c r="U169" s="2"/>
      <c r="V169" s="2"/>
      <c r="W169" s="2"/>
      <c r="X169" s="2"/>
    </row>
    <row r="170" spans="3:24" ht="17.25" customHeight="1">
      <c r="C170" s="2"/>
      <c r="D170" s="2"/>
      <c r="R170" s="2"/>
      <c r="S170" s="2"/>
      <c r="T170" s="2"/>
      <c r="U170" s="2"/>
      <c r="V170" s="2"/>
      <c r="W170" s="2"/>
      <c r="X170" s="2"/>
    </row>
    <row r="172" spans="3:24" ht="17.25" customHeight="1">
      <c r="C172" s="2"/>
      <c r="D172" s="2"/>
      <c r="R172" s="2"/>
      <c r="S172" s="2"/>
      <c r="T172" s="2"/>
      <c r="U172" s="2"/>
      <c r="V172" s="2"/>
      <c r="W172" s="2"/>
      <c r="X172" s="2"/>
    </row>
    <row r="173" spans="3:24" ht="17.25" customHeight="1">
      <c r="C173" s="2"/>
      <c r="D173" s="2"/>
      <c r="R173" s="2"/>
      <c r="S173" s="2"/>
      <c r="T173" s="2"/>
      <c r="U173" s="2"/>
      <c r="V173" s="2"/>
      <c r="W173" s="2"/>
      <c r="X173" s="2"/>
    </row>
    <row r="174" spans="3:24" ht="17.25" customHeight="1">
      <c r="C174" s="2"/>
      <c r="D174" s="2"/>
      <c r="R174" s="2"/>
      <c r="S174" s="2"/>
      <c r="T174" s="2"/>
      <c r="U174" s="2"/>
      <c r="V174" s="2"/>
      <c r="W174" s="2"/>
      <c r="X174" s="2"/>
    </row>
    <row r="175" spans="3:24" ht="17.25" customHeight="1">
      <c r="C175" s="2"/>
      <c r="D175" s="2"/>
      <c r="R175" s="2"/>
      <c r="S175" s="2"/>
      <c r="T175" s="2"/>
      <c r="U175" s="2"/>
      <c r="V175" s="2"/>
      <c r="W175" s="2"/>
      <c r="X175" s="2"/>
    </row>
  </sheetData>
  <sheetProtection formatCells="0" formatColumns="0" formatRows="0"/>
  <mergeCells count="96">
    <mergeCell ref="H60:Q60"/>
    <mergeCell ref="M61:Q61"/>
    <mergeCell ref="M62:Q62"/>
    <mergeCell ref="B64:Q64"/>
    <mergeCell ref="K56:L56"/>
    <mergeCell ref="B57:F59"/>
    <mergeCell ref="H57:Q57"/>
    <mergeCell ref="H58:L58"/>
    <mergeCell ref="M58:Q58"/>
    <mergeCell ref="H59:L59"/>
    <mergeCell ref="M59:Q59"/>
    <mergeCell ref="B53:E53"/>
    <mergeCell ref="F53:H53"/>
    <mergeCell ref="B47:C47"/>
    <mergeCell ref="D47:Q47"/>
    <mergeCell ref="B48:Q48"/>
    <mergeCell ref="B50:E50"/>
    <mergeCell ref="F50:H50"/>
    <mergeCell ref="N44:P44"/>
    <mergeCell ref="B52:E52"/>
    <mergeCell ref="F52:H52"/>
    <mergeCell ref="J52:M52"/>
    <mergeCell ref="N52:P52"/>
    <mergeCell ref="N43:P43"/>
    <mergeCell ref="B42:E42"/>
    <mergeCell ref="F42:G42"/>
    <mergeCell ref="H42:I42"/>
    <mergeCell ref="J42:K42"/>
    <mergeCell ref="L42:M42"/>
    <mergeCell ref="N42:P42"/>
    <mergeCell ref="B43:E43"/>
    <mergeCell ref="F43:G43"/>
    <mergeCell ref="H43:I43"/>
    <mergeCell ref="J43:K43"/>
    <mergeCell ref="L43:M43"/>
    <mergeCell ref="N41:P41"/>
    <mergeCell ref="B36:Q36"/>
    <mergeCell ref="L38:N38"/>
    <mergeCell ref="B39:E40"/>
    <mergeCell ref="F39:I39"/>
    <mergeCell ref="J39:M39"/>
    <mergeCell ref="N39:P40"/>
    <mergeCell ref="F40:G40"/>
    <mergeCell ref="H40:I40"/>
    <mergeCell ref="J40:K40"/>
    <mergeCell ref="L40:M40"/>
    <mergeCell ref="B41:E41"/>
    <mergeCell ref="F41:G41"/>
    <mergeCell ref="H41:I41"/>
    <mergeCell ref="J41:K41"/>
    <mergeCell ref="L41:M41"/>
    <mergeCell ref="B35:C35"/>
    <mergeCell ref="D35:Q35"/>
    <mergeCell ref="B20:E20"/>
    <mergeCell ref="F20:H20"/>
    <mergeCell ref="I20:K20"/>
    <mergeCell ref="L20:N20"/>
    <mergeCell ref="O20:Q20"/>
    <mergeCell ref="B21:E21"/>
    <mergeCell ref="F21:H21"/>
    <mergeCell ref="I21:K21"/>
    <mergeCell ref="L21:N21"/>
    <mergeCell ref="O21:Q21"/>
    <mergeCell ref="O22:Q22"/>
    <mergeCell ref="B24:O26"/>
    <mergeCell ref="B28:Q28"/>
    <mergeCell ref="B29:Q33"/>
    <mergeCell ref="B34:Q34"/>
    <mergeCell ref="O18:Q18"/>
    <mergeCell ref="B19:E19"/>
    <mergeCell ref="F19:H19"/>
    <mergeCell ref="I19:K19"/>
    <mergeCell ref="L19:N19"/>
    <mergeCell ref="O19:Q19"/>
    <mergeCell ref="B18:E18"/>
    <mergeCell ref="F18:H18"/>
    <mergeCell ref="I18:K18"/>
    <mergeCell ref="L18:N18"/>
    <mergeCell ref="B11:Q11"/>
    <mergeCell ref="B13:C13"/>
    <mergeCell ref="D13:E13"/>
    <mergeCell ref="B15:E17"/>
    <mergeCell ref="F15:H15"/>
    <mergeCell ref="I15:K15"/>
    <mergeCell ref="L15:N17"/>
    <mergeCell ref="O15:Q17"/>
    <mergeCell ref="F16:H16"/>
    <mergeCell ref="I16:K16"/>
    <mergeCell ref="F17:H17"/>
    <mergeCell ref="I17:K17"/>
    <mergeCell ref="M1:Q1"/>
    <mergeCell ref="B3:Q3"/>
    <mergeCell ref="B5:Q5"/>
    <mergeCell ref="B7:Q8"/>
    <mergeCell ref="B10:C10"/>
    <mergeCell ref="D10:Q10"/>
  </mergeCells>
  <phoneticPr fontId="21"/>
  <conditionalFormatting sqref="B3:Q3">
    <cfRule type="containsText" dxfId="0" priority="1" operator="containsText" text="してください">
      <formula>NOT(ISERROR(SEARCH("してください",B3)))</formula>
    </cfRule>
  </conditionalFormatting>
  <dataValidations count="1">
    <dataValidation type="list" allowBlank="1" showInputMessage="1" showErrorMessage="1" sqref="F50:H50" xr:uid="{3DA446B8-FF88-4AC1-8492-8529F6A908D0}">
      <formula1>医療貸付</formula1>
    </dataValidation>
  </dataValidations>
  <printOptions horizontalCentered="1"/>
  <pageMargins left="0.70866141732283472" right="0.70866141732283472" top="0.19685039370078741" bottom="0.19685039370078741" header="0.31496062992125984" footer="0.31496062992125984"/>
  <pageSetup paperSize="9" scale="63" fitToHeight="2" orientation="portrait" cellComments="asDisplayed" r:id="rId1"/>
  <rowBreaks count="1" manualBreakCount="1">
    <brk id="46" min="1" max="16" man="1"/>
  </rowBreaks>
  <drawing r:id="rId2"/>
  <legacyDrawing r:id="rId3"/>
  <controls>
    <mc:AlternateContent xmlns:mc="http://schemas.openxmlformats.org/markup-compatibility/2006">
      <mc:Choice Requires="x14">
        <control shapeId="81923" r:id="rId4" name="CheckBox3">
          <controlPr defaultSize="0" autoLine="0" r:id="rId5">
            <anchor moveWithCells="1">
              <from>
                <xdr:col>0</xdr:col>
                <xdr:colOff>0</xdr:colOff>
                <xdr:row>123</xdr:row>
                <xdr:rowOff>0</xdr:rowOff>
              </from>
              <to>
                <xdr:col>1</xdr:col>
                <xdr:colOff>57150</xdr:colOff>
                <xdr:row>123</xdr:row>
                <xdr:rowOff>180975</xdr:rowOff>
              </to>
            </anchor>
          </controlPr>
        </control>
      </mc:Choice>
      <mc:Fallback>
        <control shapeId="81923" r:id="rId4" name="CheckBox3"/>
      </mc:Fallback>
    </mc:AlternateContent>
    <mc:AlternateContent xmlns:mc="http://schemas.openxmlformats.org/markup-compatibility/2006">
      <mc:Choice Requires="x14">
        <control shapeId="81922" r:id="rId6" name="CheckBox2">
          <controlPr defaultSize="0" autoLine="0" r:id="rId7">
            <anchor moveWithCells="1">
              <from>
                <xdr:col>0</xdr:col>
                <xdr:colOff>0</xdr:colOff>
                <xdr:row>123</xdr:row>
                <xdr:rowOff>0</xdr:rowOff>
              </from>
              <to>
                <xdr:col>1</xdr:col>
                <xdr:colOff>57150</xdr:colOff>
                <xdr:row>123</xdr:row>
                <xdr:rowOff>180975</xdr:rowOff>
              </to>
            </anchor>
          </controlPr>
        </control>
      </mc:Choice>
      <mc:Fallback>
        <control shapeId="81922" r:id="rId6" name="CheckBox2"/>
      </mc:Fallback>
    </mc:AlternateContent>
    <mc:AlternateContent xmlns:mc="http://schemas.openxmlformats.org/markup-compatibility/2006">
      <mc:Choice Requires="x14">
        <control shapeId="81921" r:id="rId8" name="CheckBox1">
          <controlPr defaultSize="0" autoLine="0" r:id="rId9">
            <anchor moveWithCells="1">
              <from>
                <xdr:col>0</xdr:col>
                <xdr:colOff>0</xdr:colOff>
                <xdr:row>123</xdr:row>
                <xdr:rowOff>0</xdr:rowOff>
              </from>
              <to>
                <xdr:col>1</xdr:col>
                <xdr:colOff>57150</xdr:colOff>
                <xdr:row>123</xdr:row>
                <xdr:rowOff>180975</xdr:rowOff>
              </to>
            </anchor>
          </controlPr>
        </control>
      </mc:Choice>
      <mc:Fallback>
        <control shapeId="81921" r:id="rId8" name="CheckBox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B46C93CF-E861-4D47-A36A-6A0B5377FC77}">
          <x14:formula1>
            <xm:f>作業リスト!#REF!</xm:f>
          </x14:formula1>
          <xm:sqref>D13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作業リスト</vt:lpstr>
      <vt:lpstr>補足説明（様式1）※ベースアップ・処遇改善あり</vt:lpstr>
      <vt:lpstr>補足説明（様式1）※ベースアップ・処遇改善なし</vt:lpstr>
      <vt:lpstr>'補足説明（様式1）※ベースアップ・処遇改善あり'!Print_Area</vt:lpstr>
      <vt:lpstr>'補足説明（様式1）※ベースアップ・処遇改善なし'!Print_Area</vt:lpstr>
      <vt:lpstr>医療貸付</vt:lpstr>
      <vt:lpstr>医療分野</vt:lpstr>
      <vt:lpstr>施設種類一覧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當山　理恵</dc:creator>
  <cp:lastModifiedBy>沖縄振興開発金融公庫</cp:lastModifiedBy>
  <cp:lastPrinted>2025-04-07T07:33:27Z</cp:lastPrinted>
  <dcterms:created xsi:type="dcterms:W3CDTF">2020-05-24T06:26:19Z</dcterms:created>
  <dcterms:modified xsi:type="dcterms:W3CDTF">2025-04-25T10:16:32Z</dcterms:modified>
</cp:coreProperties>
</file>